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7"/>
  </bookViews>
  <sheets>
    <sheet name="项目" sheetId="2" state="hidden" r:id="rId1"/>
    <sheet name="1" sheetId="1" r:id="rId2"/>
    <sheet name="2" sheetId="5" r:id="rId3"/>
    <sheet name="3" sheetId="25" r:id="rId4"/>
    <sheet name="4" sheetId="27" r:id="rId5"/>
    <sheet name="5" sheetId="28" r:id="rId6"/>
    <sheet name="6" sheetId="29" r:id="rId7"/>
    <sheet name="7" sheetId="30" r:id="rId8"/>
    <sheet name="8" sheetId="19" r:id="rId9"/>
    <sheet name="9" sheetId="20" r:id="rId10"/>
    <sheet name="10" sheetId="26" r:id="rId11"/>
    <sheet name="11" sheetId="31" r:id="rId12"/>
    <sheet name="12" sheetId="32" r:id="rId13"/>
    <sheet name="13" sheetId="33" r:id="rId14"/>
    <sheet name="14" sheetId="17" r:id="rId15"/>
    <sheet name="15" sheetId="18" r:id="rId16"/>
    <sheet name="16" sheetId="23" r:id="rId17"/>
    <sheet name="17" sheetId="24" r:id="rId18"/>
    <sheet name="Sheet1" sheetId="34" state="hidden" r:id="rId19"/>
  </sheets>
  <definedNames>
    <definedName name="_xlnm.Print_Area" localSheetId="1">'1'!$A$1:$J$35</definedName>
    <definedName name="_xlnm.Print_Area" localSheetId="2">'2'!$A$1:$J$28</definedName>
    <definedName name="_xlnm.Print_Area" localSheetId="14">'14'!$A$1:$J$24</definedName>
    <definedName name="_xlnm.Print_Area" localSheetId="15">'15'!$A$1:$J$25</definedName>
    <definedName name="_xlnm.Print_Area" localSheetId="8">'8'!$A$1:$J$24</definedName>
    <definedName name="_xlnm.Print_Area" localSheetId="9">'9'!$A$1:$J$38</definedName>
    <definedName name="_xlnm.Print_Area" localSheetId="16">'16'!$A$1:$J$25</definedName>
    <definedName name="_xlnm.Print_Area" localSheetId="17">'17'!$A$1:$J$25</definedName>
    <definedName name="_xlnm.Print_Area" localSheetId="3">'3'!$A$1:J27</definedName>
    <definedName name="_xlnm.Print_Area" localSheetId="10">'10'!$A$1:$J$25</definedName>
    <definedName name="_xlnm.Print_Area" localSheetId="4">'4'!$A$1:$J$27</definedName>
    <definedName name="_xlnm.Print_Area" localSheetId="5">'5'!$A$1:$J$28</definedName>
    <definedName name="_xlnm.Print_Area" localSheetId="6">'6'!$A$1:$J$24</definedName>
    <definedName name="_xlnm.Print_Area" localSheetId="7">'7'!$A$1:$J$24</definedName>
    <definedName name="_xlnm.Print_Area" localSheetId="11">'11'!$A$1:$J$25</definedName>
    <definedName name="_xlnm.Print_Area" localSheetId="12">'12'!$A$1:$J$30</definedName>
    <definedName name="_xlnm.Print_Area" localSheetId="13">'13'!$A$1:$J$26</definedName>
  </definedNames>
  <calcPr calcId="144525"/>
</workbook>
</file>

<file path=xl/sharedStrings.xml><?xml version="1.0" encoding="utf-8"?>
<sst xmlns="http://schemas.openxmlformats.org/spreadsheetml/2006/main" count="1643" uniqueCount="504">
  <si>
    <t>六盘水市卫生健康局2020年预算情况表</t>
  </si>
  <si>
    <t>序号</t>
  </si>
  <si>
    <t>项目</t>
  </si>
  <si>
    <t>2020预算金额</t>
  </si>
  <si>
    <t>2020实际支出金额</t>
  </si>
  <si>
    <t>责任科室</t>
  </si>
  <si>
    <t>合计</t>
  </si>
  <si>
    <t>卫生健康事业工作经费</t>
  </si>
  <si>
    <t>财务科汇总</t>
  </si>
  <si>
    <t>驻村轮战干部补助和工作经费</t>
  </si>
  <si>
    <t>考试考务费</t>
  </si>
  <si>
    <t>人教科</t>
  </si>
  <si>
    <t>地级干部体检费</t>
  </si>
  <si>
    <t>卫生健康活动及会议费</t>
  </si>
  <si>
    <t>医政科</t>
  </si>
  <si>
    <t>基本药物制度市级补助</t>
  </si>
  <si>
    <t>六盘水山城精神病医院特殊精神病患者费用</t>
  </si>
  <si>
    <t>二级医院对口支援乡镇卫生院（千人支医计划）市级补助</t>
  </si>
  <si>
    <t>基卫科</t>
  </si>
  <si>
    <t>村医补助市级配套</t>
  </si>
  <si>
    <t>基本公共卫生市级补助</t>
  </si>
  <si>
    <t>麻风病市级补助</t>
  </si>
  <si>
    <t>疾控科</t>
  </si>
  <si>
    <t>市直单位职工独生子女保健费</t>
  </si>
  <si>
    <t>人口家庭科</t>
  </si>
  <si>
    <t>利益导向资金市级补助</t>
  </si>
  <si>
    <t>人口计生公益金</t>
  </si>
  <si>
    <t>计划生育手术费市级补助</t>
  </si>
  <si>
    <t>妇幼健康办</t>
  </si>
  <si>
    <t>免费孕前优生健康检查市级补助</t>
  </si>
  <si>
    <t>驻村和挂职干部健康小药箱及药品</t>
  </si>
  <si>
    <t>健康扶贫办</t>
  </si>
  <si>
    <t>驻村和挂职干部体检费用</t>
  </si>
  <si>
    <t>项目支出绩效自评表</t>
  </si>
  <si>
    <t>单位（盖章）：六盘水市卫生健康局</t>
  </si>
  <si>
    <t>项目负责人：</t>
  </si>
  <si>
    <t>联系方式：</t>
  </si>
  <si>
    <t>项目资金
（万元）</t>
  </si>
  <si>
    <t>项目名称：卫生健康事业工作经费</t>
  </si>
  <si>
    <t>资金来源</t>
  </si>
  <si>
    <t>年初预算数</t>
  </si>
  <si>
    <t>调整预算数</t>
  </si>
  <si>
    <t>决算数</t>
  </si>
  <si>
    <t>预算执行率</t>
  </si>
  <si>
    <t>分值</t>
  </si>
  <si>
    <t>单位自评得分</t>
  </si>
  <si>
    <t>财政复核评分</t>
  </si>
  <si>
    <t>项目资金总额</t>
  </si>
  <si>
    <t>1.财政拨款</t>
  </si>
  <si>
    <t>/</t>
  </si>
  <si>
    <t>本级安排</t>
  </si>
  <si>
    <t>上级补助</t>
  </si>
  <si>
    <t>2.其他资金</t>
  </si>
  <si>
    <t>项目年度总目标</t>
  </si>
  <si>
    <t>年初批复目标</t>
  </si>
  <si>
    <t>实际完成情况</t>
  </si>
  <si>
    <t xml:space="preserve">全市卫生健康系统坚持以习近平健康中国建设思想为指引，全面贯彻落实中央、省、市有关决策部署，聚焦坚持党建引领业务工作、巩固脱贫攻坚成果和深入推进全市卫生健康事业发展         </t>
  </si>
  <si>
    <t>绩效指标</t>
  </si>
  <si>
    <t>一级指标</t>
  </si>
  <si>
    <t>二级指标</t>
  </si>
  <si>
    <t>三级指标</t>
  </si>
  <si>
    <t>年初批复指标值</t>
  </si>
  <si>
    <t>实际完成值</t>
  </si>
  <si>
    <t>未完成原因分析</t>
  </si>
  <si>
    <t>产出指标</t>
  </si>
  <si>
    <t>数量指标</t>
  </si>
  <si>
    <t>开展与省级及其他地区医疗卫生机构交流活动</t>
  </si>
  <si>
    <r>
      <rPr>
        <sz val="10"/>
        <color rgb="FF000000"/>
        <rFont val="宋体"/>
        <charset val="134"/>
      </rPr>
      <t>≥3次</t>
    </r>
    <r>
      <rPr>
        <sz val="10"/>
        <color rgb="FF000000"/>
        <rFont val="Arial"/>
        <charset val="134"/>
      </rPr>
      <t xml:space="preserve">		</t>
    </r>
  </si>
  <si>
    <t>3次</t>
  </si>
  <si>
    <t>卫生健康行业网络安全事故</t>
  </si>
  <si>
    <r>
      <rPr>
        <sz val="10"/>
        <color rgb="FF000000"/>
        <rFont val="宋体"/>
        <charset val="134"/>
      </rPr>
      <t>0</t>
    </r>
    <r>
      <rPr>
        <sz val="10"/>
        <color rgb="FF000000"/>
        <rFont val="Arial"/>
        <charset val="134"/>
      </rPr>
      <t xml:space="preserve">		</t>
    </r>
  </si>
  <si>
    <t>医养结合试点机构</t>
  </si>
  <si>
    <r>
      <rPr>
        <sz val="10"/>
        <color rgb="FF000000"/>
        <rFont val="宋体"/>
        <charset val="134"/>
      </rPr>
      <t>8个</t>
    </r>
    <r>
      <rPr>
        <sz val="10"/>
        <color rgb="FF000000"/>
        <rFont val="Arial"/>
        <charset val="134"/>
      </rPr>
      <t xml:space="preserve">		</t>
    </r>
  </si>
  <si>
    <t>8个</t>
  </si>
  <si>
    <t>卫生健康宣传次数</t>
  </si>
  <si>
    <r>
      <rPr>
        <sz val="10"/>
        <color rgb="FF000000"/>
        <rFont val="宋体"/>
        <charset val="134"/>
      </rPr>
      <t>≥80次</t>
    </r>
    <r>
      <rPr>
        <sz val="10"/>
        <color rgb="FF000000"/>
        <rFont val="Arial"/>
        <charset val="134"/>
      </rPr>
      <t xml:space="preserve">		</t>
    </r>
  </si>
  <si>
    <t>80次</t>
  </si>
  <si>
    <t>召开卫生健康工作会议</t>
  </si>
  <si>
    <r>
      <rPr>
        <sz val="10"/>
        <color rgb="FF000000"/>
        <rFont val="宋体"/>
        <charset val="134"/>
      </rPr>
      <t>≥10次</t>
    </r>
    <r>
      <rPr>
        <sz val="10"/>
        <color rgb="FF000000"/>
        <rFont val="Arial"/>
        <charset val="134"/>
      </rPr>
      <t xml:space="preserve">		</t>
    </r>
  </si>
  <si>
    <t>16次</t>
  </si>
  <si>
    <t>开展卫生健康培训</t>
  </si>
  <si>
    <r>
      <rPr>
        <sz val="10"/>
        <color rgb="FF000000"/>
        <rFont val="宋体"/>
        <charset val="134"/>
      </rPr>
      <t>≥5次</t>
    </r>
    <r>
      <rPr>
        <sz val="10"/>
        <color rgb="FF000000"/>
        <rFont val="Arial"/>
        <charset val="134"/>
      </rPr>
      <t xml:space="preserve">		</t>
    </r>
  </si>
  <si>
    <t>5次</t>
  </si>
  <si>
    <t>卫生健康项目督导考核</t>
  </si>
  <si>
    <t>14次</t>
  </si>
  <si>
    <t>质量指标</t>
  </si>
  <si>
    <t>县级医院对口帮扶覆盖率</t>
  </si>
  <si>
    <r>
      <rPr>
        <sz val="10"/>
        <color rgb="FF000000"/>
        <rFont val="宋体"/>
        <charset val="134"/>
      </rPr>
      <t>100%</t>
    </r>
    <r>
      <rPr>
        <sz val="10"/>
        <color rgb="FF000000"/>
        <rFont val="Arial"/>
        <charset val="134"/>
      </rPr>
      <t xml:space="preserve">		</t>
    </r>
  </si>
  <si>
    <t>建档立卡贫困人口大病专项救治率</t>
  </si>
  <si>
    <t>法定传染病报告发病率</t>
  </si>
  <si>
    <r>
      <rPr>
        <sz val="10"/>
        <color rgb="FF000000"/>
        <rFont val="宋体"/>
        <charset val="134"/>
      </rPr>
      <t>≦500/10万</t>
    </r>
    <r>
      <rPr>
        <sz val="10"/>
        <color rgb="FF000000"/>
        <rFont val="Arial"/>
        <charset val="134"/>
      </rPr>
      <t xml:space="preserve">		</t>
    </r>
  </si>
  <si>
    <t>电子健康档案建档率</t>
  </si>
  <si>
    <r>
      <rPr>
        <sz val="10"/>
        <color rgb="FF000000"/>
        <rFont val="宋体"/>
        <charset val="134"/>
      </rPr>
      <t>≥75%</t>
    </r>
    <r>
      <rPr>
        <sz val="10"/>
        <color rgb="FF000000"/>
        <rFont val="Arial"/>
        <charset val="134"/>
      </rPr>
      <t xml:space="preserve">		</t>
    </r>
  </si>
  <si>
    <r>
      <rPr>
        <sz val="10"/>
        <color rgb="FF000000"/>
        <rFont val="宋体"/>
        <charset val="134"/>
      </rPr>
      <t>75%</t>
    </r>
    <r>
      <rPr>
        <sz val="10"/>
        <color rgb="FF000000"/>
        <rFont val="Arial"/>
        <charset val="134"/>
      </rPr>
      <t xml:space="preserve">		</t>
    </r>
  </si>
  <si>
    <t>时效指标</t>
  </si>
  <si>
    <t>任务完成时间</t>
  </si>
  <si>
    <r>
      <rPr>
        <sz val="10"/>
        <color rgb="FF000000"/>
        <rFont val="宋体"/>
        <charset val="134"/>
      </rPr>
      <t>2020年</t>
    </r>
    <r>
      <rPr>
        <sz val="10"/>
        <color rgb="FF000000"/>
        <rFont val="Arial"/>
        <charset val="134"/>
      </rPr>
      <t xml:space="preserve">		</t>
    </r>
  </si>
  <si>
    <t>成本指标</t>
  </si>
  <si>
    <t>卫生健康事业工作成本</t>
  </si>
  <si>
    <r>
      <rPr>
        <sz val="10"/>
        <color rgb="FF000000"/>
        <rFont val="宋体"/>
        <charset val="134"/>
      </rPr>
      <t>≤83万元</t>
    </r>
    <r>
      <rPr>
        <sz val="10"/>
        <color rgb="FF000000"/>
        <rFont val="Arial"/>
        <charset val="134"/>
      </rPr>
      <t xml:space="preserve">		</t>
    </r>
  </si>
  <si>
    <t>23.26万元</t>
  </si>
  <si>
    <t>效益指标</t>
  </si>
  <si>
    <t>社会效益指标</t>
  </si>
  <si>
    <t>基本公共卫生服务能力</t>
  </si>
  <si>
    <r>
      <rPr>
        <sz val="10"/>
        <color rgb="FF000000"/>
        <rFont val="宋体"/>
        <charset val="134"/>
      </rPr>
      <t>提高</t>
    </r>
    <r>
      <rPr>
        <sz val="10"/>
        <color rgb="FF000000"/>
        <rFont val="Arial"/>
        <charset val="134"/>
      </rPr>
      <t xml:space="preserve">		</t>
    </r>
  </si>
  <si>
    <t>国家基本药物制度普及程度</t>
  </si>
  <si>
    <r>
      <rPr>
        <sz val="10"/>
        <color rgb="FF000000"/>
        <rFont val="宋体"/>
        <charset val="134"/>
      </rPr>
      <t>提升</t>
    </r>
    <r>
      <rPr>
        <sz val="10"/>
        <color rgb="FF000000"/>
        <rFont val="Arial"/>
        <charset val="134"/>
      </rPr>
      <t xml:space="preserve">		</t>
    </r>
  </si>
  <si>
    <t>经济效益指标</t>
  </si>
  <si>
    <t>环境效益指标</t>
  </si>
  <si>
    <t>可持续影响指标</t>
  </si>
  <si>
    <t>卫生健康发展的可持续性</t>
  </si>
  <si>
    <r>
      <rPr>
        <sz val="10"/>
        <color rgb="FF000000"/>
        <rFont val="宋体"/>
        <charset val="134"/>
      </rPr>
      <t>长期</t>
    </r>
    <r>
      <rPr>
        <sz val="10"/>
        <color rgb="FF000000"/>
        <rFont val="Arial"/>
        <charset val="134"/>
      </rPr>
      <t xml:space="preserve">		</t>
    </r>
  </si>
  <si>
    <t>满意度指标</t>
  </si>
  <si>
    <t>社会公众或服务对象满意度</t>
  </si>
  <si>
    <t>辖区内65岁及以上老年人满意度</t>
  </si>
  <si>
    <r>
      <rPr>
        <sz val="10"/>
        <color rgb="FF000000"/>
        <rFont val="宋体"/>
        <charset val="134"/>
      </rPr>
      <t>≥85%</t>
    </r>
    <r>
      <rPr>
        <sz val="10"/>
        <color rgb="FF000000"/>
        <rFont val="Arial"/>
        <charset val="134"/>
      </rPr>
      <t xml:space="preserve">		</t>
    </r>
  </si>
  <si>
    <r>
      <rPr>
        <sz val="10"/>
        <color rgb="FF000000"/>
        <rFont val="宋体"/>
        <charset val="134"/>
      </rPr>
      <t>80%</t>
    </r>
    <r>
      <rPr>
        <sz val="10"/>
        <color rgb="FF000000"/>
        <rFont val="Arial"/>
        <charset val="134"/>
      </rPr>
      <t xml:space="preserve">		</t>
    </r>
  </si>
  <si>
    <t>医疗机构满意度</t>
  </si>
  <si>
    <r>
      <rPr>
        <sz val="10"/>
        <color rgb="FF000000"/>
        <rFont val="宋体"/>
        <charset val="134"/>
      </rPr>
      <t>≥80%</t>
    </r>
    <r>
      <rPr>
        <sz val="10"/>
        <color rgb="FF000000"/>
        <rFont val="Arial"/>
        <charset val="134"/>
      </rPr>
      <t xml:space="preserve">		</t>
    </r>
  </si>
  <si>
    <t>总分</t>
  </si>
  <si>
    <t>绩效自评结论</t>
  </si>
  <si>
    <t>财政复核结论</t>
  </si>
  <si>
    <t xml:space="preserve">注：1.绩效自评表采取打分评价的形式，满分为100分，一级指标权重统一设置为：产出指标50分（其中：数量指标20分，质量指标20分，时效指标5分，成本指标5分）、效益指标30分（各单位可根据指标的重要程度自主确定各项三级指标的权重分值）、服务对象满意度指标10分、预算资金执行率10分。 
2.未完成原因分析：说明偏离目标、不能完成目标的原因及拟采取的措施。
3.定量指标若为正向指标（即指标值为≥*），则得分计算方法应用实际完成值（B）/年度指标值（A） *  指标值分值；若定量指标为反向指标值（即指标值为≤*），则得分计算方法应用年度指标值（A)/实际完成值（B）*该指标分值。如果实际完成值超过年度指标值100%的，扣减50%的分值，其它情况酌情扣分。
4.定性指标根据指标完成情况分为：达到预期指标、部分达成预期指标并具有一定效果、未达成预期指标且效果较差三挡，分别按照该指标对应分值区间100%-80%(含80%)、80%-60%(含60%)、60%-0合理确定分值。                                                                                                            </t>
  </si>
  <si>
    <t>项目名称：驻村轮战干部补助和工作经费</t>
  </si>
  <si>
    <t>根据《六盘水市决胜脱贫攻坚实行帮扶单位领导干部驻村轮战管理的实施意见》（六盘水党办字【2018】3号）、《关于认真落实好村第一书记和驻村干部有关待遇的通知》（六盘水党建办发【2018】2号）、《关于对机构改革后定点帮扶地及选派的第一书记和驻村干部进行调整优化的通知》（六盘水组通【2019】47号）精神，安排2名驻村干部及1名轮战干部，确保脱贫攻坚工作顺利开展。</t>
  </si>
  <si>
    <t>安排2名驻村干部及1名轮战干部，保障落实经费，确保脱贫攻坚工作顺利开展。</t>
  </si>
  <si>
    <t>驻村干部数量</t>
  </si>
  <si>
    <t>2人</t>
  </si>
  <si>
    <t>轮战干部数量</t>
  </si>
  <si>
    <t xml:space="preserve">1人	</t>
  </si>
  <si>
    <t>群众对驻村及轮战人员认可度</t>
  </si>
  <si>
    <r>
      <rPr>
        <sz val="10"/>
        <color rgb="FF000000"/>
        <rFont val="宋体"/>
        <charset val="134"/>
      </rPr>
      <t>认可</t>
    </r>
    <r>
      <rPr>
        <sz val="10"/>
        <color rgb="FF000000"/>
        <rFont val="Arial"/>
        <charset val="134"/>
      </rPr>
      <t xml:space="preserve">			</t>
    </r>
  </si>
  <si>
    <t>助力帮扶地如期脱贫</t>
  </si>
  <si>
    <r>
      <rPr>
        <sz val="10"/>
        <color rgb="FF000000"/>
        <rFont val="宋体"/>
        <charset val="134"/>
      </rPr>
      <t>如期脱贫</t>
    </r>
    <r>
      <rPr>
        <sz val="10"/>
        <color rgb="FF000000"/>
        <rFont val="Arial"/>
        <charset val="134"/>
      </rPr>
      <t xml:space="preserve">			</t>
    </r>
  </si>
  <si>
    <t>驻村及轮战干部月出勤天数</t>
  </si>
  <si>
    <r>
      <rPr>
        <sz val="10"/>
        <color rgb="FF000000"/>
        <rFont val="宋体"/>
        <charset val="134"/>
      </rPr>
      <t>≥22天</t>
    </r>
    <r>
      <rPr>
        <sz val="10"/>
        <color rgb="FF000000"/>
        <rFont val="Arial"/>
        <charset val="134"/>
      </rPr>
      <t xml:space="preserve">			</t>
    </r>
  </si>
  <si>
    <t>驻村及轮战工作完成时限</t>
  </si>
  <si>
    <r>
      <rPr>
        <sz val="10"/>
        <color rgb="FF000000"/>
        <rFont val="宋体"/>
        <charset val="134"/>
      </rPr>
      <t>2020年</t>
    </r>
    <r>
      <rPr>
        <sz val="10"/>
        <color rgb="FF000000"/>
        <rFont val="Arial"/>
        <charset val="134"/>
      </rPr>
      <t xml:space="preserve">			</t>
    </r>
  </si>
  <si>
    <t>驻村及轮战干部补助和工作经费成本控制</t>
  </si>
  <si>
    <r>
      <rPr>
        <sz val="10"/>
        <color rgb="FF000000"/>
        <rFont val="宋体"/>
        <charset val="134"/>
      </rPr>
      <t>≤82,640元</t>
    </r>
    <r>
      <rPr>
        <sz val="10"/>
        <color rgb="FF000000"/>
        <rFont val="Arial"/>
        <charset val="134"/>
      </rPr>
      <t xml:space="preserve">			</t>
    </r>
  </si>
  <si>
    <r>
      <rPr>
        <sz val="10"/>
        <color rgb="FF000000"/>
        <rFont val="宋体"/>
        <charset val="134"/>
      </rPr>
      <t>6.68万元</t>
    </r>
    <r>
      <rPr>
        <sz val="10"/>
        <color rgb="FF000000"/>
        <rFont val="Arial"/>
        <charset val="134"/>
      </rPr>
      <t xml:space="preserve">			</t>
    </r>
  </si>
  <si>
    <t>工作及生活保障</t>
  </si>
  <si>
    <t xml:space="preserve">有效保障			
</t>
  </si>
  <si>
    <t>体现党和政府的关怀</t>
  </si>
  <si>
    <t xml:space="preserve">逐步提升			
</t>
  </si>
  <si>
    <t>帮扶地群众对驻村及轮战干部的满意度</t>
  </si>
  <si>
    <r>
      <rPr>
        <sz val="10"/>
        <color rgb="FF000000"/>
        <rFont val="宋体"/>
        <charset val="134"/>
      </rPr>
      <t>≥80%</t>
    </r>
    <r>
      <rPr>
        <sz val="10"/>
        <color rgb="FF000000"/>
        <rFont val="Arial"/>
        <charset val="134"/>
      </rPr>
      <t xml:space="preserve">			</t>
    </r>
  </si>
  <si>
    <r>
      <rPr>
        <sz val="10"/>
        <color rgb="FF000000"/>
        <rFont val="宋体"/>
        <charset val="134"/>
      </rPr>
      <t>80%</t>
    </r>
    <r>
      <rPr>
        <sz val="10"/>
        <color rgb="FF000000"/>
        <rFont val="Arial"/>
        <charset val="134"/>
      </rPr>
      <t xml:space="preserve">			</t>
    </r>
  </si>
  <si>
    <t>项目名称：考试考务费</t>
  </si>
  <si>
    <t xml:space="preserve">根据国家、省相关文件，完成各类考试，改善区域人才队伍现状。         </t>
  </si>
  <si>
    <t>完成各类考试。有效改善区域人才队伍现状。</t>
  </si>
  <si>
    <t>考试报名人数</t>
  </si>
  <si>
    <t xml:space="preserve">≈10000-15000人		
	</t>
  </si>
  <si>
    <t>组织考试场次</t>
  </si>
  <si>
    <t>6次</t>
  </si>
  <si>
    <t>考务人员人次</t>
  </si>
  <si>
    <t>≈480人次</t>
  </si>
  <si>
    <t>500人次</t>
  </si>
  <si>
    <t>考试正常运行率</t>
  </si>
  <si>
    <t xml:space="preserve">≥99%		</t>
  </si>
  <si>
    <t>考场监控考官覆盖率</t>
  </si>
  <si>
    <t>六项考试完成时限</t>
  </si>
  <si>
    <t>按时限完成</t>
  </si>
  <si>
    <t>按时完成</t>
  </si>
  <si>
    <t>考试成本控制</t>
  </si>
  <si>
    <r>
      <rPr>
        <sz val="10"/>
        <color indexed="8"/>
        <rFont val="宋体"/>
        <charset val="134"/>
      </rPr>
      <t>≤350万</t>
    </r>
    <r>
      <rPr>
        <sz val="10"/>
        <color indexed="8"/>
        <rFont val="Arial"/>
        <charset val="134"/>
      </rPr>
      <t xml:space="preserve">		</t>
    </r>
  </si>
  <si>
    <t>222.38万元</t>
  </si>
  <si>
    <t>为加强六盘水市医疗卫生人才队伍建设提供保障</t>
  </si>
  <si>
    <r>
      <rPr>
        <sz val="10"/>
        <color indexed="8"/>
        <rFont val="宋体"/>
        <charset val="134"/>
      </rPr>
      <t>有所保障</t>
    </r>
    <r>
      <rPr>
        <sz val="10"/>
        <color indexed="8"/>
        <rFont val="Arial"/>
        <charset val="134"/>
      </rPr>
      <t xml:space="preserve">		</t>
    </r>
  </si>
  <si>
    <t>有所保障</t>
  </si>
  <si>
    <t>促进卫生人力资源合理配置、为六盘水市医疗卫生机构提供人才保障，促进我市医疗卫生事业可持续发展</t>
  </si>
  <si>
    <r>
      <rPr>
        <sz val="10"/>
        <color indexed="8"/>
        <rFont val="宋体"/>
        <charset val="134"/>
      </rPr>
      <t>有效促进</t>
    </r>
    <r>
      <rPr>
        <sz val="10"/>
        <color indexed="8"/>
        <rFont val="Arial"/>
        <charset val="134"/>
      </rPr>
      <t xml:space="preserve">		</t>
    </r>
  </si>
  <si>
    <t>有效促进</t>
  </si>
  <si>
    <t>考生满意度</t>
  </si>
  <si>
    <t>≥80%</t>
  </si>
  <si>
    <t>完成绩效指标。</t>
  </si>
  <si>
    <t>项目名称：卫生健康活动及会议费</t>
  </si>
  <si>
    <t>深入贯彻党的十九大精神和习近平总书记关于脱贫攻坚的系列讲话精神，全面贯彻落实《贵州省护理事业发展规划（2016-2020年）》、《大连医科大学 六盘水市人民政府医疗卫生协作框架协议》，深入开展六盘水市医疗卫生扶贫协作工作，落实“护士服务能力提升工程”及“进一步改善医疗服务行动计划”，持续改善护理服务，为患者提供全面、连续、安全、专业化的照护。同时，庆祝2020年“5·12”国际护士节，进一步传承和弘扬南丁格尔精神；通过高峰论坛专家学者介绍和交流研讨当前民族医药发展方向和权威研究成果以及研究有效民族医药技能经验推广，传播中医药文化，展现中医药文化的魅力。加强医师队伍建设，营造尊医重卫良好氛围的重要手段，为决胜全面建成小康社会、实现中华民族伟大复兴中国梦作出新贡献。</t>
  </si>
  <si>
    <t>参加会议或活动人数</t>
  </si>
  <si>
    <r>
      <rPr>
        <sz val="10"/>
        <color rgb="FF000000"/>
        <rFont val="宋体"/>
        <charset val="134"/>
      </rPr>
      <t>≥200人</t>
    </r>
    <r>
      <rPr>
        <sz val="10"/>
        <color rgb="FF000000"/>
        <rFont val="Arial"/>
        <charset val="134"/>
      </rPr>
      <t xml:space="preserve">		</t>
    </r>
  </si>
  <si>
    <t>获通报表扬的总人数</t>
  </si>
  <si>
    <r>
      <rPr>
        <sz val="10"/>
        <color rgb="FF000000"/>
        <rFont val="宋体"/>
        <charset val="134"/>
      </rPr>
      <t>≥350人</t>
    </r>
    <r>
      <rPr>
        <sz val="10"/>
        <color rgb="FF000000"/>
        <rFont val="Arial"/>
        <charset val="134"/>
      </rPr>
      <t xml:space="preserve">		</t>
    </r>
  </si>
  <si>
    <t>召开活动及会议的次数</t>
  </si>
  <si>
    <t>4次</t>
  </si>
  <si>
    <t>因疫情防控需要两个会议取消</t>
  </si>
  <si>
    <t>表彰、获奖对象的群众认可度</t>
  </si>
  <si>
    <t>按时组织召开</t>
  </si>
  <si>
    <r>
      <rPr>
        <sz val="10"/>
        <color rgb="FF000000"/>
        <rFont val="宋体"/>
        <charset val="134"/>
      </rPr>
      <t>2020年</t>
    </r>
    <r>
      <rPr>
        <sz val="10"/>
        <color rgb="FF000000"/>
        <rFont val="Arial"/>
        <charset val="134"/>
      </rPr>
      <t xml:space="preserve">	</t>
    </r>
  </si>
  <si>
    <t>活动成本控制</t>
  </si>
  <si>
    <r>
      <rPr>
        <sz val="10"/>
        <color rgb="FF000000"/>
        <rFont val="宋体"/>
        <charset val="134"/>
      </rPr>
      <t>≦66万元</t>
    </r>
    <r>
      <rPr>
        <sz val="10"/>
        <color rgb="FF000000"/>
        <rFont val="Arial"/>
        <charset val="134"/>
      </rPr>
      <t xml:space="preserve">		</t>
    </r>
  </si>
  <si>
    <t>1.83万元</t>
  </si>
  <si>
    <t>号召全社会共同支持参与卫生健康事业</t>
  </si>
  <si>
    <r>
      <rPr>
        <sz val="10"/>
        <color rgb="FF000000"/>
        <rFont val="宋体"/>
        <charset val="134"/>
      </rPr>
      <t>有所提升</t>
    </r>
    <r>
      <rPr>
        <sz val="10"/>
        <color rgb="FF000000"/>
        <rFont val="Arial"/>
        <charset val="134"/>
      </rPr>
      <t xml:space="preserve">		</t>
    </r>
  </si>
  <si>
    <t xml:space="preserve">有所提升 </t>
  </si>
  <si>
    <t>展现全省卫生健康系统白衣天使勤奋好学、不断进取的良好精神风貌，树立医护人员良好的社会形象，进一步扩大护士岗位技能竞赛的社会影响</t>
  </si>
  <si>
    <t>以赛促学、以赛促训、钻研业务、岗位练兵的目的</t>
  </si>
  <si>
    <t>参加会议或活动人员满意度</t>
  </si>
  <si>
    <t>满意度95%</t>
  </si>
  <si>
    <t>制定了《六盘水市庆祝第三届“中国医师节”暨第四届“凉都好医生”文明创建推荐活动方案》，授予了第四届“凉都好医生”“凉都好护士”等荣誉获得者、所有参加援鄂医疗队、援连医疗队、到省将军山医院、到入境人员疫情防控北京专班、贵阳专班等选派到市外卫生技术人员和赴我市开展医疗卫生对口帮扶工作、为我市健康扶贫作出突出贡献的医务工作者。再次大力弘扬了新冠肺炎疫情发生以来，以医师为代表的广大医务工作者坚决贯彻落实习近平总书记重要指示批示精神和党中央、国务院决策部署，坚持人民至上、生命至上，英勇无畏、义无反顾冲在疫情防控第一线，同时间赛跑，于病魔较量，筑起护佑人民健康的钢铁长城，孕育了伟大的抗疫精神，全国上下深受感动和鼓舞。</t>
  </si>
  <si>
    <t>项目名称：基本药物制度市级补助</t>
  </si>
  <si>
    <t>根据《贵州省建立国家基本药物制度实施方案》（黔卫发〔2010〕19号）及《省人民政府办公厅关于印发贵州省巩固完善基本药物制度和基层运行新机制实施方案的通知》（黔府办〔2013〕34号）要求：“市(州)级财政应建立健全对所辖县的经常性补助机制”，基本药物补助资金主要用于核定收支后的经常性收支差额补足、推进基层医疗卫生机构综合改革等符合政府卫生投入政策规定的支出。专项补助资金主要用于乡村医生的收入补助，稳定村医群体，实现药品零差率销售，提升群众就医满意度。</t>
  </si>
  <si>
    <t>产出</t>
  </si>
  <si>
    <t>政府办基层医疗卫生机构基本药物制度覆盖率</t>
  </si>
  <si>
    <t>100%</t>
  </si>
  <si>
    <t>村卫生室实施国家基本药物制度覆盖率</t>
  </si>
  <si>
    <t>基层医疗机构基本药物网上采购率</t>
  </si>
  <si>
    <t>基层医疗机构药品实行零差率销售</t>
  </si>
  <si>
    <t xml:space="preserve">100%		
</t>
  </si>
  <si>
    <t>考核结果应用</t>
  </si>
  <si>
    <t xml:space="preserve"> ≤10%		
</t>
  </si>
  <si>
    <t>拨付补助资金</t>
  </si>
  <si>
    <t xml:space="preserve">2020年度		
</t>
  </si>
  <si>
    <t>配套成本控制</t>
  </si>
  <si>
    <t xml:space="preserve">≦477万元		
</t>
  </si>
  <si>
    <t>477万元</t>
  </si>
  <si>
    <t>效益</t>
  </si>
  <si>
    <t>人民群众健康</t>
  </si>
  <si>
    <t>稳步提高</t>
  </si>
  <si>
    <t>村医队伍建设</t>
  </si>
  <si>
    <t>逐步稳定</t>
  </si>
  <si>
    <t>基本药物制度在基层持续实施</t>
  </si>
  <si>
    <t xml:space="preserve">中长期		
</t>
  </si>
  <si>
    <t>生态效益指标</t>
  </si>
  <si>
    <t>服务对象满意度指标</t>
  </si>
  <si>
    <t>群众满意度</t>
  </si>
  <si>
    <t>≥95%</t>
  </si>
  <si>
    <t>基本药物补助资金用于村医补助，减轻百姓用药负担，提升群众满意度。为了进一步完善基本药物制度的实施，加快推进基本药物制度的实施效果，更好地服务于广大居民，使就诊的患者享受到简、便、廉、效的医疗服务，我市严格执行国家基本药物制度，严格执行药品统一平台采购，严格执行药品零差率销售，在药品采购、管理、销售等做方面做了大量的工作，随机访问的基层群众满意度达到95%以上。</t>
  </si>
  <si>
    <t>项目名称：六盘水山城精神病医院特殊精神病患者费用</t>
  </si>
  <si>
    <t xml:space="preserve"> 根据《关于特殊精神病人医疗费用等问题的会议纪要》（市人民政府专议〔2003〕106号）（以下简称“会议纪要”）文件规定，按属地原则，由各县、特区、区对特殊精神患者进行管理，公安机关负责人护送，卫生行政主管部门制定医院统一治疗，民政、残联等部门做好配合工作。</t>
  </si>
  <si>
    <t>市卫生健康局根据山城精神病院的申请，组织工作人员对上报的资料进行了审核，同时结合钟山区卫生健康局现场核查的情况进行了确认。</t>
  </si>
  <si>
    <t xml:space="preserve">特殊精神病人 </t>
  </si>
  <si>
    <t xml:space="preserve">163		
</t>
  </si>
  <si>
    <t>特殊精神病人管理覆盖范围</t>
  </si>
  <si>
    <t>拨付时间</t>
  </si>
  <si>
    <t>2020年4月份以前</t>
  </si>
  <si>
    <t>工作成本控制</t>
  </si>
  <si>
    <t>≤41.193万元</t>
  </si>
  <si>
    <t>41.193万元</t>
  </si>
  <si>
    <t>做好特殊精神病人的管理避免肇事肇祸时间的发生</t>
  </si>
  <si>
    <t>维持或减少</t>
  </si>
  <si>
    <t>特殊精神病人管理率</t>
  </si>
  <si>
    <r>
      <rPr>
        <sz val="10"/>
        <color rgb="FF000000"/>
        <rFont val="宋体"/>
        <charset val="134"/>
      </rPr>
      <t>不断提升</t>
    </r>
    <r>
      <rPr>
        <sz val="10"/>
        <color rgb="FF000000"/>
        <rFont val="Arial"/>
        <charset val="134"/>
      </rPr>
      <t xml:space="preserve">		</t>
    </r>
  </si>
  <si>
    <t>项目负责人：杨丽</t>
  </si>
  <si>
    <t>联系方式：8228309,13885814569</t>
  </si>
  <si>
    <t>项目名称：二级医院对口支援乡镇卫生院（千人支医计划）市级补助</t>
  </si>
  <si>
    <t xml:space="preserve">根据《省卫生计生委办公室关于印发〈2018年度贵州省二级医院对口支援乡镇卫生院（千人支医计划）项目实施方案〉的通知》（黔卫计办函〔2018〕83号）要求，提高乡镇卫生院常见病、多发病医疗服务能力和水平，使基层群众就近得到较高水平的基本医疗服务，缓解看病难问题；加强基层卫生人才培训，提高基层医疗卫生机构管理水平。     </t>
  </si>
  <si>
    <t>达成预期指标。</t>
  </si>
  <si>
    <t>千人支医计划完成（乡镇卫生院数）</t>
  </si>
  <si>
    <t xml:space="preserve">94个		
</t>
  </si>
  <si>
    <t>94个</t>
  </si>
  <si>
    <r>
      <rPr>
        <sz val="9"/>
        <rFont val="宋体"/>
        <charset val="134"/>
      </rPr>
      <t>完成94个乡镇千人支医计划（省级明确任务数）</t>
    </r>
    <r>
      <rPr>
        <sz val="9"/>
        <rFont val="Arial"/>
        <charset val="134"/>
      </rPr>
      <t xml:space="preserve">			</t>
    </r>
  </si>
  <si>
    <t xml:space="preserve">≥80%		
</t>
  </si>
  <si>
    <t>千人支医计划</t>
  </si>
  <si>
    <t xml:space="preserve">本年度内完成		
</t>
  </si>
  <si>
    <t xml:space="preserve">达成预期指标
</t>
  </si>
  <si>
    <t>千人支医计划市级支出</t>
  </si>
  <si>
    <t xml:space="preserve">≤112.8万元		
</t>
  </si>
  <si>
    <t>57万元</t>
  </si>
  <si>
    <t>解决看病难问题</t>
  </si>
  <si>
    <r>
      <rPr>
        <sz val="10"/>
        <color rgb="FF000000"/>
        <rFont val="宋体"/>
        <charset val="134"/>
      </rPr>
      <t>有所缓解</t>
    </r>
    <r>
      <rPr>
        <sz val="10"/>
        <color rgb="FF000000"/>
        <rFont val="Arial"/>
        <charset val="134"/>
      </rPr>
      <t xml:space="preserve">		</t>
    </r>
    <r>
      <rPr>
        <sz val="10"/>
        <color rgb="FF000000"/>
        <rFont val="宋体"/>
        <charset val="134"/>
      </rPr>
      <t xml:space="preserve">
</t>
    </r>
  </si>
  <si>
    <t xml:space="preserve">有所缓解  
</t>
  </si>
  <si>
    <t>提升农村医疗服务能力水平</t>
  </si>
  <si>
    <t xml:space="preserve">≥2年		
</t>
  </si>
  <si>
    <t>群众对服务机构的满意度</t>
  </si>
  <si>
    <t xml:space="preserve">≥90%		
</t>
  </si>
  <si>
    <t>联系方式：8228309，13885814569</t>
  </si>
  <si>
    <t>项目名称：村医补助市级配套</t>
  </si>
  <si>
    <t xml:space="preserve">根据《省人民政府办公厅关于印发贵州省进一步加强乡村医生队伍建设实施方案的通知》（黔府办函〔2015〕199号）要求，为了进一步加强我市乡村医生队伍建设，以达到切实筑牢农村医疗卫生服务网底的目标       </t>
  </si>
  <si>
    <t>乡村医生政府政策性补助人数</t>
  </si>
  <si>
    <r>
      <rPr>
        <sz val="10"/>
        <color rgb="FF000000"/>
        <rFont val="宋体"/>
        <charset val="134"/>
      </rPr>
      <t>约2416人</t>
    </r>
    <r>
      <rPr>
        <sz val="10"/>
        <color rgb="FF000000"/>
        <rFont val="Arial"/>
        <charset val="134"/>
      </rPr>
      <t xml:space="preserve">		</t>
    </r>
  </si>
  <si>
    <t>乡村医生政府政策性补助发放率</t>
  </si>
  <si>
    <r>
      <rPr>
        <sz val="10"/>
        <color rgb="FF000000"/>
        <rFont val="宋体"/>
        <charset val="134"/>
      </rPr>
      <t>≥98%</t>
    </r>
    <r>
      <rPr>
        <sz val="10"/>
        <color rgb="FF000000"/>
        <rFont val="Arial"/>
        <charset val="134"/>
      </rPr>
      <t xml:space="preserve">		</t>
    </r>
  </si>
  <si>
    <t>资金配套时间</t>
  </si>
  <si>
    <r>
      <rPr>
        <sz val="10"/>
        <color rgb="FF000000"/>
        <rFont val="宋体"/>
        <charset val="134"/>
      </rPr>
      <t>及时配套</t>
    </r>
    <r>
      <rPr>
        <sz val="10"/>
        <color rgb="FF000000"/>
        <rFont val="Arial"/>
        <charset val="134"/>
      </rPr>
      <t xml:space="preserve">		</t>
    </r>
  </si>
  <si>
    <t xml:space="preserve">及时配套  </t>
  </si>
  <si>
    <t>村医市级补助经费</t>
  </si>
  <si>
    <r>
      <rPr>
        <sz val="10"/>
        <color rgb="FF000000"/>
        <rFont val="宋体"/>
        <charset val="134"/>
      </rPr>
      <t>≦116万元</t>
    </r>
    <r>
      <rPr>
        <sz val="10"/>
        <color rgb="FF000000"/>
        <rFont val="Arial"/>
        <charset val="134"/>
      </rPr>
      <t xml:space="preserve">		</t>
    </r>
  </si>
  <si>
    <t>88.75万元</t>
  </si>
  <si>
    <t>稳定和优化乡村医生，方便农村患者就近得到较好医疗服务</t>
  </si>
  <si>
    <t xml:space="preserve">逐步提高  </t>
  </si>
  <si>
    <t>基层医疗卫生服务能力提升</t>
  </si>
  <si>
    <r>
      <rPr>
        <sz val="10"/>
        <color rgb="FF000000"/>
        <rFont val="宋体"/>
        <charset val="134"/>
      </rPr>
      <t>中长期</t>
    </r>
    <r>
      <rPr>
        <sz val="10"/>
        <color rgb="FF000000"/>
        <rFont val="Arial"/>
        <charset val="134"/>
      </rPr>
      <t xml:space="preserve">		</t>
    </r>
  </si>
  <si>
    <t xml:space="preserve">中长期  </t>
  </si>
  <si>
    <t>群众对村医服务的的满意度</t>
  </si>
  <si>
    <t>项目名称：基本公共卫生市级补助</t>
  </si>
  <si>
    <t>孕产妇健康管理人数</t>
  </si>
  <si>
    <r>
      <rPr>
        <sz val="10"/>
        <color rgb="FF000000"/>
        <rFont val="宋体"/>
        <charset val="134"/>
      </rPr>
      <t>约4.1万人</t>
    </r>
    <r>
      <rPr>
        <sz val="10"/>
        <color rgb="FF000000"/>
        <rFont val="Arial"/>
        <charset val="134"/>
      </rPr>
      <t xml:space="preserve">		</t>
    </r>
    <r>
      <rPr>
        <sz val="10"/>
        <color rgb="FF000000"/>
        <rFont val="宋体"/>
        <charset val="134"/>
      </rPr>
      <t xml:space="preserve">
</t>
    </r>
    <r>
      <rPr>
        <sz val="10"/>
        <color rgb="FF000000"/>
        <rFont val="Arial"/>
        <charset val="134"/>
      </rPr>
      <t xml:space="preserve">	</t>
    </r>
    <r>
      <rPr>
        <sz val="10"/>
        <color rgb="FF000000"/>
        <rFont val="宋体"/>
        <charset val="134"/>
      </rPr>
      <t xml:space="preserve">
</t>
    </r>
  </si>
  <si>
    <t xml:space="preserve">约4.1万人  </t>
  </si>
  <si>
    <t>高血压患者规范管理人数</t>
  </si>
  <si>
    <r>
      <rPr>
        <sz val="10"/>
        <color rgb="FF000000"/>
        <rFont val="宋体"/>
        <charset val="134"/>
      </rPr>
      <t>约18万人</t>
    </r>
    <r>
      <rPr>
        <sz val="10"/>
        <color rgb="FF000000"/>
        <rFont val="Arial"/>
        <charset val="134"/>
      </rPr>
      <t xml:space="preserve">		</t>
    </r>
    <r>
      <rPr>
        <sz val="10"/>
        <color rgb="FF000000"/>
        <rFont val="宋体"/>
        <charset val="134"/>
      </rPr>
      <t xml:space="preserve">
</t>
    </r>
    <r>
      <rPr>
        <sz val="10"/>
        <color rgb="FF000000"/>
        <rFont val="Arial"/>
        <charset val="134"/>
      </rPr>
      <t xml:space="preserve">		</t>
    </r>
    <r>
      <rPr>
        <sz val="10"/>
        <color rgb="FF000000"/>
        <rFont val="宋体"/>
        <charset val="134"/>
      </rPr>
      <t xml:space="preserve">
</t>
    </r>
  </si>
  <si>
    <t xml:space="preserve">约18万人  </t>
  </si>
  <si>
    <t>2型糖尿病患者规范管理人数</t>
  </si>
  <si>
    <r>
      <rPr>
        <sz val="10"/>
        <color rgb="FF000000"/>
        <rFont val="宋体"/>
        <charset val="134"/>
      </rPr>
      <t>约5.23万人</t>
    </r>
    <r>
      <rPr>
        <sz val="10"/>
        <color rgb="FF000000"/>
        <rFont val="Arial"/>
        <charset val="134"/>
      </rPr>
      <t xml:space="preserve">		</t>
    </r>
    <r>
      <rPr>
        <sz val="10"/>
        <color rgb="FF000000"/>
        <rFont val="宋体"/>
        <charset val="134"/>
      </rPr>
      <t xml:space="preserve">
</t>
    </r>
  </si>
  <si>
    <t>56749人</t>
  </si>
  <si>
    <t>老年人健康管理人数</t>
  </si>
  <si>
    <r>
      <rPr>
        <sz val="10"/>
        <color rgb="FF000000"/>
        <rFont val="宋体"/>
        <charset val="134"/>
      </rPr>
      <t>约20.38万人</t>
    </r>
    <r>
      <rPr>
        <sz val="10"/>
        <color rgb="FF000000"/>
        <rFont val="Arial"/>
        <charset val="134"/>
      </rPr>
      <t xml:space="preserve">		</t>
    </r>
    <r>
      <rPr>
        <sz val="10"/>
        <color rgb="FF000000"/>
        <rFont val="宋体"/>
        <charset val="134"/>
      </rPr>
      <t xml:space="preserve">
</t>
    </r>
  </si>
  <si>
    <t>210592人</t>
  </si>
  <si>
    <t>严重精神障碍患者规范管理人数</t>
  </si>
  <si>
    <r>
      <rPr>
        <sz val="10"/>
        <color rgb="FF000000"/>
        <rFont val="宋体"/>
        <charset val="134"/>
      </rPr>
      <t>≥22天</t>
    </r>
    <r>
      <rPr>
        <sz val="10"/>
        <color rgb="FF000000"/>
        <rFont val="Arial"/>
        <charset val="134"/>
      </rPr>
      <t xml:space="preserve">			</t>
    </r>
    <r>
      <rPr>
        <sz val="10"/>
        <color rgb="FF000000"/>
        <rFont val="宋体"/>
        <charset val="134"/>
      </rPr>
      <t xml:space="preserve">
</t>
    </r>
  </si>
  <si>
    <t>11985人</t>
  </si>
  <si>
    <t>肺结核患者管理人数</t>
  </si>
  <si>
    <r>
      <rPr>
        <sz val="10"/>
        <color rgb="FF000000"/>
        <rFont val="宋体"/>
        <charset val="134"/>
      </rPr>
      <t>约2800人</t>
    </r>
    <r>
      <rPr>
        <sz val="10"/>
        <color rgb="FF000000"/>
        <rFont val="Arial"/>
        <charset val="134"/>
      </rPr>
      <t xml:space="preserve">		</t>
    </r>
    <r>
      <rPr>
        <sz val="10"/>
        <color rgb="FF000000"/>
        <rFont val="宋体"/>
        <charset val="134"/>
      </rPr>
      <t xml:space="preserve">
</t>
    </r>
  </si>
  <si>
    <t>受新冠肺炎疫情影响，患病人数下降。</t>
  </si>
  <si>
    <t>儿童健康管理人数</t>
  </si>
  <si>
    <r>
      <rPr>
        <sz val="10"/>
        <color rgb="FF000000"/>
        <rFont val="宋体"/>
        <charset val="134"/>
      </rPr>
      <t>约26万人</t>
    </r>
    <r>
      <rPr>
        <sz val="10"/>
        <color rgb="FF000000"/>
        <rFont val="Arial"/>
        <charset val="134"/>
      </rPr>
      <t xml:space="preserve">		</t>
    </r>
    <r>
      <rPr>
        <sz val="10"/>
        <color rgb="FF000000"/>
        <rFont val="宋体"/>
        <charset val="134"/>
      </rPr>
      <t xml:space="preserve">
</t>
    </r>
    <r>
      <rPr>
        <sz val="10"/>
        <color rgb="FF000000"/>
        <rFont val="Arial"/>
        <charset val="134"/>
      </rPr>
      <t xml:space="preserve">	</t>
    </r>
    <r>
      <rPr>
        <sz val="10"/>
        <color rgb="FF000000"/>
        <rFont val="宋体"/>
        <charset val="134"/>
      </rPr>
      <t xml:space="preserve">
</t>
    </r>
  </si>
  <si>
    <t>277616人</t>
  </si>
  <si>
    <t>电子健康档案建档人数</t>
  </si>
  <si>
    <r>
      <rPr>
        <sz val="10"/>
        <color rgb="FF000000"/>
        <rFont val="宋体"/>
        <charset val="134"/>
      </rPr>
      <t>约253万人</t>
    </r>
    <r>
      <rPr>
        <sz val="10"/>
        <color rgb="FF000000"/>
        <rFont val="Arial"/>
        <charset val="134"/>
      </rPr>
      <t xml:space="preserve">		</t>
    </r>
    <r>
      <rPr>
        <sz val="10"/>
        <color rgb="FF000000"/>
        <rFont val="宋体"/>
        <charset val="134"/>
      </rPr>
      <t xml:space="preserve">
</t>
    </r>
  </si>
  <si>
    <t>2635317人</t>
  </si>
  <si>
    <r>
      <rPr>
        <sz val="10"/>
        <color rgb="FF000000"/>
        <rFont val="宋体"/>
        <charset val="134"/>
      </rPr>
      <t>≥75%</t>
    </r>
    <r>
      <rPr>
        <sz val="10"/>
        <color rgb="FF000000"/>
        <rFont val="Arial"/>
        <charset val="134"/>
      </rPr>
      <t xml:space="preserve">		</t>
    </r>
    <r>
      <rPr>
        <sz val="10"/>
        <color rgb="FF000000"/>
        <rFont val="宋体"/>
        <charset val="134"/>
      </rPr>
      <t xml:space="preserve">
</t>
    </r>
  </si>
  <si>
    <t xml:space="preserve">≥75%  </t>
  </si>
  <si>
    <t>儿童健康管理率</t>
  </si>
  <si>
    <r>
      <rPr>
        <sz val="10"/>
        <color rgb="FF000000"/>
        <rFont val="宋体"/>
        <charset val="134"/>
      </rPr>
      <t>≥85%</t>
    </r>
    <r>
      <rPr>
        <sz val="10"/>
        <color rgb="FF000000"/>
        <rFont val="Arial"/>
        <charset val="134"/>
      </rPr>
      <t xml:space="preserve">		</t>
    </r>
    <r>
      <rPr>
        <sz val="10"/>
        <color rgb="FF000000"/>
        <rFont val="宋体"/>
        <charset val="134"/>
      </rPr>
      <t xml:space="preserve">
</t>
    </r>
  </si>
  <si>
    <t xml:space="preserve">≥85%  </t>
  </si>
  <si>
    <t>孕产妇健康管理率</t>
  </si>
  <si>
    <t>老年人健康管理率</t>
  </si>
  <si>
    <r>
      <rPr>
        <sz val="10"/>
        <color rgb="FF000000"/>
        <rFont val="宋体"/>
        <charset val="134"/>
      </rPr>
      <t>≥70%</t>
    </r>
    <r>
      <rPr>
        <sz val="10"/>
        <color rgb="FF000000"/>
        <rFont val="Arial"/>
        <charset val="134"/>
      </rPr>
      <t xml:space="preserve">		</t>
    </r>
    <r>
      <rPr>
        <sz val="10"/>
        <color rgb="FF000000"/>
        <rFont val="宋体"/>
        <charset val="134"/>
      </rPr>
      <t xml:space="preserve">
</t>
    </r>
  </si>
  <si>
    <t xml:space="preserve">≥70%  </t>
  </si>
  <si>
    <t>高血压患者规范管理率</t>
  </si>
  <si>
    <r>
      <rPr>
        <sz val="10"/>
        <color rgb="FF000000"/>
        <rFont val="宋体"/>
        <charset val="134"/>
      </rPr>
      <t>≥60%</t>
    </r>
    <r>
      <rPr>
        <sz val="10"/>
        <color rgb="FF000000"/>
        <rFont val="Arial"/>
        <charset val="134"/>
      </rPr>
      <t xml:space="preserve">		</t>
    </r>
    <r>
      <rPr>
        <sz val="10"/>
        <color rgb="FF000000"/>
        <rFont val="宋体"/>
        <charset val="134"/>
      </rPr>
      <t xml:space="preserve">
</t>
    </r>
  </si>
  <si>
    <t xml:space="preserve">≥60%  
</t>
  </si>
  <si>
    <t>2型糖尿病患者规范管理率</t>
  </si>
  <si>
    <t>严重精神障碍患者规范管理率</t>
  </si>
  <si>
    <t>肺结核患者管理率</t>
  </si>
  <si>
    <r>
      <rPr>
        <sz val="10"/>
        <color rgb="FF000000"/>
        <rFont val="宋体"/>
        <charset val="134"/>
      </rPr>
      <t>≥90%</t>
    </r>
    <r>
      <rPr>
        <sz val="10"/>
        <color rgb="FF000000"/>
        <rFont val="Arial"/>
        <charset val="134"/>
      </rPr>
      <t xml:space="preserve">		</t>
    </r>
    <r>
      <rPr>
        <sz val="10"/>
        <color rgb="FF000000"/>
        <rFont val="宋体"/>
        <charset val="134"/>
      </rPr>
      <t xml:space="preserve">
</t>
    </r>
  </si>
  <si>
    <t xml:space="preserve">≥90%  </t>
  </si>
  <si>
    <t>基本公共卫生服务</t>
  </si>
  <si>
    <t>基本公共卫生市级配套资金</t>
  </si>
  <si>
    <r>
      <rPr>
        <sz val="10"/>
        <color rgb="FF000000"/>
        <rFont val="宋体"/>
        <charset val="134"/>
      </rPr>
      <t>≦650万元</t>
    </r>
    <r>
      <rPr>
        <sz val="10"/>
        <color rgb="FF000000"/>
        <rFont val="Arial"/>
        <charset val="134"/>
      </rPr>
      <t xml:space="preserve">		</t>
    </r>
    <r>
      <rPr>
        <sz val="10"/>
        <color rgb="FF000000"/>
        <rFont val="宋体"/>
        <charset val="134"/>
      </rPr>
      <t xml:space="preserve">
</t>
    </r>
  </si>
  <si>
    <t>567.49万元</t>
  </si>
  <si>
    <t>提高基本公共卫生服务能力</t>
  </si>
  <si>
    <t xml:space="preserve">逐步提高		
</t>
  </si>
  <si>
    <t>基层公共卫生服务能力提升</t>
  </si>
  <si>
    <t xml:space="preserve">≥90%		
</t>
  </si>
  <si>
    <t>麻风病防治市级补助项目支出绩效自评表</t>
  </si>
  <si>
    <t>项目名称：麻风病市级补助</t>
  </si>
  <si>
    <t xml:space="preserve">开展麻风病疫情监测工作，及早发现和治疗麻风病人，预防畸残的发生，保障群众健康。         </t>
  </si>
  <si>
    <t>截至到2020年12月31日，我市累计发现麻风病人1236例,累计治愈1002例。发现麻风病人3例，年度接受联合化疗病人8例，规则治疗率100%，麻风病患者开始联合化疗后 2 年内无新发生畸残者，达到国家规定的工作指标。以市级为单位麻风病现症病人14例，患病率为0.46/10万（按常住人口290.6897万计算），水城县：0.67/10万（5/74.62）；六枝：0.19/10万（1/50.85）；钟山：0.67/10万（4/60.04）；盘州市：0.38/10万（4/105.19），以市、县为单位达到基本消灭麻风病标准。</t>
  </si>
  <si>
    <t>发现新复发麻风病人</t>
  </si>
  <si>
    <t xml:space="preserve">≧9例		
</t>
  </si>
  <si>
    <t>因年初省级尚未下达2020年工作任务，所以年初绩效目标任务是按省级2019年下发的任务设置，2020年省级下达我市新病例诊断人数是3人，2020年我市实际新病例诊断人数3人，完成了省级下达的任务数</t>
  </si>
  <si>
    <t>密切接触者检查人数</t>
  </si>
  <si>
    <t xml:space="preserve">≧180人	
</t>
  </si>
  <si>
    <t>因年初省级尚未下达2020年工作任务，所以年初绩效目标任务是按省级2019年下发的任务设置，2020年省级下达我市密切接触
者检查人数100人，2020年我市实际完成密切接触者检查人
数100人，完成了省级下达的任务数</t>
  </si>
  <si>
    <t>以县为单位麻风病发病率</t>
  </si>
  <si>
    <r>
      <rPr>
        <sz val="10"/>
        <color rgb="FF000000"/>
        <rFont val="宋体"/>
        <charset val="134"/>
      </rPr>
      <t>≦1/10万</t>
    </r>
    <r>
      <rPr>
        <sz val="10"/>
        <color rgb="FF000000"/>
        <rFont val="Arial"/>
        <charset val="134"/>
      </rPr>
      <t xml:space="preserve">		</t>
    </r>
  </si>
  <si>
    <t>0.46/10万</t>
  </si>
  <si>
    <t>规定时限任务完成率</t>
  </si>
  <si>
    <t>麻风病市级配套支出</t>
  </si>
  <si>
    <t>≦3万</t>
  </si>
  <si>
    <t>3万</t>
  </si>
  <si>
    <t>麻风病密切接触者知晓率</t>
  </si>
  <si>
    <r>
      <rPr>
        <sz val="10"/>
        <color rgb="FF000000"/>
        <rFont val="宋体"/>
        <charset val="134"/>
      </rPr>
      <t>≧95%</t>
    </r>
    <r>
      <rPr>
        <sz val="10"/>
        <color rgb="FF000000"/>
        <rFont val="Arial"/>
        <charset val="134"/>
      </rPr>
      <t xml:space="preserve">		</t>
    </r>
  </si>
  <si>
    <t>继续巩固以县为单位消除麻风危险</t>
  </si>
  <si>
    <r>
      <rPr>
        <sz val="10"/>
        <color rgb="FF000000"/>
        <rFont val="宋体"/>
        <charset val="134"/>
      </rPr>
      <t>减少</t>
    </r>
    <r>
      <rPr>
        <sz val="10"/>
        <color rgb="FF000000"/>
        <rFont val="Arial"/>
        <charset val="134"/>
      </rPr>
      <t xml:space="preserve">		</t>
    </r>
  </si>
  <si>
    <t>减少</t>
  </si>
  <si>
    <t xml:space="preserve">按照年初的目标任务，积极开展麻风病防治工作，以市级为单位麻风病现症病人14例，患病率为0.46/10万（按常住人口290.6897万计算），水城县：0.67/10万（5/74.62）；六枝：0.19/10万（1/50.85）；钟山：0.67/10万（4/60.04）；盘州市：0.38/10万（4/105.19），以市、县为单位达到基本消灭麻风病标准，预防畸残的发生，保障群众健康。
</t>
  </si>
  <si>
    <t>项目名称：市直单位职工独生子女保健费</t>
  </si>
  <si>
    <t xml:space="preserve">根据《中共六盘水市委六盘水市人民政府关于全面人口和计划生育工作确保实现“双降”目标的实施意见》（市发〔2012〕16号）、《中共六盘水市委六盘水市人民政府关于印发&lt;六盘水市贯彻落实中共中央国务院关于实施全面两孩政策改革完善计划生育服务管理的决定实施方案&gt;的通知》（六盘水党发〔2017〕27号）文件精神，按照“老人老办法、新人新办法”的原则，继续兑现独生子女保健费，保障计划生育家庭合法权益。        </t>
  </si>
  <si>
    <t>按照“老人老办法、新人新办法”的原则，继续按照规定的条件、标准、年限，认真组织各市直财政全额拨款单位申报、审核、核对，对目标对象、兑现标准及期限等进行核实和资格确认，兑现95家市直财政全额拨款单位干部职工独生子女保健费47.145万元。</t>
  </si>
  <si>
    <t>兑现独生子女保健费人数</t>
  </si>
  <si>
    <r>
      <rPr>
        <sz val="10"/>
        <color rgb="FF000000"/>
        <rFont val="宋体"/>
        <charset val="134"/>
      </rPr>
      <t>约835人</t>
    </r>
    <r>
      <rPr>
        <sz val="10"/>
        <color rgb="FF000000"/>
        <rFont val="Arial"/>
        <charset val="134"/>
      </rPr>
      <t xml:space="preserve">		</t>
    </r>
  </si>
  <si>
    <t>740人</t>
  </si>
  <si>
    <t>符合条件申报对象覆盖率</t>
  </si>
  <si>
    <t xml:space="preserve">≥99%		
</t>
  </si>
  <si>
    <t>奖励资金到位率</t>
  </si>
  <si>
    <t>扶助资金到位及时性</t>
  </si>
  <si>
    <r>
      <rPr>
        <sz val="10"/>
        <color rgb="FF000000"/>
        <rFont val="宋体"/>
        <charset val="134"/>
      </rPr>
      <t>本年</t>
    </r>
    <r>
      <rPr>
        <sz val="10"/>
        <color rgb="FF000000"/>
        <rFont val="Arial"/>
        <charset val="134"/>
      </rPr>
      <t xml:space="preserve">			</t>
    </r>
  </si>
  <si>
    <t>2020年11月向市财政申请资金，因财政资金紧张，未拨付。</t>
  </si>
  <si>
    <t>市级独生子女保健费支出</t>
  </si>
  <si>
    <r>
      <rPr>
        <sz val="10"/>
        <color rgb="FF000000"/>
        <rFont val="宋体"/>
        <charset val="134"/>
      </rPr>
      <t>≤60万元</t>
    </r>
    <r>
      <rPr>
        <sz val="10"/>
        <color rgb="FF000000"/>
        <rFont val="Arial"/>
        <charset val="134"/>
      </rPr>
      <t xml:space="preserve">		</t>
    </r>
  </si>
  <si>
    <t>0万元</t>
  </si>
  <si>
    <t>计划生育奖励制度</t>
  </si>
  <si>
    <t>有效落实</t>
  </si>
  <si>
    <t>独生子女健康成长</t>
  </si>
  <si>
    <r>
      <rPr>
        <sz val="10"/>
        <color rgb="FF000000"/>
        <rFont val="宋体"/>
        <charset val="134"/>
      </rPr>
      <t>提供保障</t>
    </r>
    <r>
      <rPr>
        <sz val="10"/>
        <color rgb="FF000000"/>
        <rFont val="Arial"/>
        <charset val="134"/>
      </rPr>
      <t xml:space="preserve">		</t>
    </r>
  </si>
  <si>
    <t>受益对象满意度</t>
  </si>
  <si>
    <r>
      <rPr>
        <sz val="10"/>
        <color rgb="FF000000"/>
        <rFont val="宋体"/>
        <charset val="134"/>
      </rPr>
      <t>≥90%</t>
    </r>
    <r>
      <rPr>
        <sz val="10"/>
        <color rgb="FF000000"/>
        <rFont val="Arial"/>
        <charset val="134"/>
      </rPr>
      <t xml:space="preserve">		</t>
    </r>
  </si>
  <si>
    <t>按照相应的业务管理制度，严格规范各项资金的审批、申报等流程，较好地完成了2020年初设定的工作任务，各项项目得到有序开展，财政资金使用效益得到进一步提高。</t>
  </si>
  <si>
    <t>项目名称：利益导向资金市级补助</t>
  </si>
  <si>
    <t>根据《中共六盘水市委六盘水市人民政府关于全面人口和计划生育工作确保实现“双降”目标的实施意见》（市发〔2012〕16号）、《中共六盘水市委六盘水市人民政府关于印发&lt;六盘水市贯彻落实中共中央国务院关于实施全面两孩政策改革完善计划生育服务管理的决定实施方案&gt;的通知》（六盘水党发〔2017〕27号）文件精神，按照“老人老办法、新人新办法”的原则，继续兑现计划生育奖励、保障、救助、优惠“四项制度”，保障计划生育家庭合法权益。</t>
  </si>
  <si>
    <t>认真开展2020年计划生育利益导向“四项制度”目标对象信息核查和资格确认，组织做好信息录入、数据汇总、资金测算和监督管理等工作，完成兑现农村部分计划生育奖励扶助、计生节育奖市级资金、养老金计生参保补贴、基础养老金计生补助、城镇奖扶金、农村计生两户子女进入普通高校一次性奖励等841.61万元。</t>
  </si>
  <si>
    <t>补贴计生家庭参保养老金人数</t>
  </si>
  <si>
    <t xml:space="preserve">约3.3万人		
</t>
  </si>
  <si>
    <t>3.25万人</t>
  </si>
  <si>
    <t>补助计生家庭养老金人数</t>
  </si>
  <si>
    <t xml:space="preserve">约0.3万人		
</t>
  </si>
  <si>
    <t>0.3282万人</t>
  </si>
  <si>
    <t>奖励部分城镇计划生育家庭人数</t>
  </si>
  <si>
    <t xml:space="preserve">约4人		
</t>
  </si>
  <si>
    <t>5人</t>
  </si>
  <si>
    <t>奖励农村计生两户子女进入普通高校人数</t>
  </si>
  <si>
    <t xml:space="preserve">约0.03万人		
</t>
  </si>
  <si>
    <t>0.0267人</t>
  </si>
  <si>
    <t>扶助资金到位率</t>
  </si>
  <si>
    <t xml:space="preserve">	≥85%		
</t>
  </si>
  <si>
    <t>奖励农村部分计划生育家庭人数</t>
  </si>
  <si>
    <t xml:space="preserve">约0.29万人		
</t>
  </si>
  <si>
    <t>0.3176万人</t>
  </si>
  <si>
    <t>奖励节育计生家庭人数</t>
  </si>
  <si>
    <t xml:space="preserve">约3.2万人		
</t>
  </si>
  <si>
    <t>3.1863万人</t>
  </si>
  <si>
    <t>奖励、扶助资金到位率</t>
  </si>
  <si>
    <t>计划生育利益导向资金市级支出</t>
  </si>
  <si>
    <t xml:space="preserve">≤876万元		
</t>
  </si>
  <si>
    <t>841.61万元</t>
  </si>
  <si>
    <t>计划生育家庭的奖励政策</t>
  </si>
  <si>
    <r>
      <rPr>
        <sz val="10"/>
        <color rgb="FF000000"/>
        <rFont val="宋体"/>
        <charset val="134"/>
      </rPr>
      <t>保障落实</t>
    </r>
    <r>
      <rPr>
        <sz val="10"/>
        <color rgb="FF000000"/>
        <rFont val="Arial"/>
        <charset val="134"/>
      </rPr>
      <t xml:space="preserve">		</t>
    </r>
  </si>
  <si>
    <t xml:space="preserve">保障落实  </t>
  </si>
  <si>
    <t>项目名称：人口计生公益金</t>
  </si>
  <si>
    <t xml:space="preserve">根据《中共六盘水市委六盘水市人民政府关于全面人口和计划生育工作确保实现“双降”目标的实施意见》（市发〔2012〕16号）文件精神，按时兑现对计划生育特殊家庭的公益性救助政策措施，优先解决计划生育家庭抵御风险方面的问题。         </t>
  </si>
  <si>
    <t>严格落实目标对象申请、村居初审、乡级调查公示、县级卫生健康部门审核等要求，对20户执行计划生育的特殊困难家庭及其特殊群体、个体进行公益性救助和补助，兑现人口计生公益金20万元。</t>
  </si>
  <si>
    <r>
      <rPr>
        <sz val="10"/>
        <color rgb="FF000000"/>
        <rFont val="宋体"/>
        <charset val="134"/>
      </rPr>
      <t>≥99%</t>
    </r>
    <r>
      <rPr>
        <sz val="10"/>
        <color rgb="FF000000"/>
        <rFont val="Arial"/>
        <charset val="134"/>
      </rPr>
      <t xml:space="preserve">		</t>
    </r>
    <r>
      <rPr>
        <sz val="10"/>
        <color rgb="FF000000"/>
        <rFont val="宋体"/>
        <charset val="134"/>
      </rPr>
      <t xml:space="preserve">
</t>
    </r>
  </si>
  <si>
    <t>扶助计生特殊困难家庭数</t>
  </si>
  <si>
    <t xml:space="preserve">≥10		
</t>
  </si>
  <si>
    <r>
      <rPr>
        <sz val="10"/>
        <color rgb="FF000000"/>
        <rFont val="宋体"/>
        <charset val="134"/>
      </rPr>
      <t>本年</t>
    </r>
    <r>
      <rPr>
        <sz val="10"/>
        <color rgb="FF000000"/>
        <rFont val="Arial"/>
        <charset val="134"/>
      </rPr>
      <t xml:space="preserve">		</t>
    </r>
  </si>
  <si>
    <t>本年</t>
  </si>
  <si>
    <t>公益金支出</t>
  </si>
  <si>
    <r>
      <rPr>
        <sz val="10"/>
        <color rgb="FF000000"/>
        <rFont val="宋体"/>
        <charset val="134"/>
      </rPr>
      <t>≤20万元</t>
    </r>
    <r>
      <rPr>
        <sz val="10"/>
        <color rgb="FF000000"/>
        <rFont val="Arial"/>
        <charset val="134"/>
      </rPr>
      <t xml:space="preserve">		</t>
    </r>
  </si>
  <si>
    <t>20万元</t>
  </si>
  <si>
    <t>对计划生育特殊家庭的公益性救助能力</t>
  </si>
  <si>
    <t>计划生育家庭发展能力</t>
  </si>
  <si>
    <r>
      <rPr>
        <sz val="10"/>
        <color rgb="FF000000"/>
        <rFont val="宋体"/>
        <charset val="134"/>
      </rPr>
      <t>逐步提高</t>
    </r>
    <r>
      <rPr>
        <sz val="10"/>
        <color rgb="FF000000"/>
        <rFont val="Arial"/>
        <charset val="134"/>
      </rPr>
      <t xml:space="preserve">		</t>
    </r>
  </si>
  <si>
    <t>项目名称：计划生育手术费市级补助</t>
  </si>
  <si>
    <t>有计划实施计划生育，规范计划生育手术和妇检，保障施术者身心健康</t>
  </si>
  <si>
    <t>有计划实施计划生育，规范计划生育手术和妇检，保障施术者身心健康。</t>
  </si>
  <si>
    <t>免费施行计划生育手术和妇检人数</t>
  </si>
  <si>
    <t xml:space="preserve">约36563人		
</t>
  </si>
  <si>
    <t>15060人</t>
  </si>
  <si>
    <t>按照疫情防控减少人员集中要求，上半年未组织集中妇检。</t>
  </si>
  <si>
    <t>计划生育手术并发症</t>
  </si>
  <si>
    <t>≦1‰</t>
  </si>
  <si>
    <t>扶助资金到位时限</t>
  </si>
  <si>
    <t xml:space="preserve">本年		
</t>
  </si>
  <si>
    <t>计划生育手术费市级补助支出</t>
  </si>
  <si>
    <r>
      <rPr>
        <sz val="10"/>
        <color rgb="FF000000"/>
        <rFont val="宋体"/>
        <charset val="134"/>
      </rPr>
      <t>≤240万元</t>
    </r>
    <r>
      <rPr>
        <sz val="10"/>
        <color rgb="FF000000"/>
        <rFont val="Arial"/>
        <charset val="134"/>
      </rPr>
      <t xml:space="preserve">		</t>
    </r>
    <r>
      <rPr>
        <sz val="10"/>
        <color rgb="FF000000"/>
        <rFont val="宋体"/>
        <charset val="134"/>
      </rPr>
      <t xml:space="preserve">
</t>
    </r>
  </si>
  <si>
    <t xml:space="preserve">146.99万元
</t>
  </si>
  <si>
    <t>计划生育手术费制度</t>
  </si>
  <si>
    <t xml:space="preserve">有效落实		
</t>
  </si>
  <si>
    <t>区域内人口质量</t>
  </si>
  <si>
    <t xml:space="preserve">有所提高		
</t>
  </si>
  <si>
    <t>对施术机构的服务满意度</t>
  </si>
  <si>
    <t xml:space="preserve">≥85%		
</t>
  </si>
  <si>
    <t>自评：92分，基本完成向育龄夫妻免费提供基本避孕节育技术服务目标。</t>
  </si>
  <si>
    <t>项目名称：免费孕前优生健康检查市级补助</t>
  </si>
  <si>
    <t xml:space="preserve">根据《国家卫生计生委办公厅关于积极推进国家免费孕前优生项目覆盖城镇居民的通知》（国卫办妇幼发〔2014〕25号），将出生缺陷预防关口前移，减少出生缺陷发生风险         </t>
  </si>
  <si>
    <t xml:space="preserve">将出生缺陷预防关口前移，减少出生缺陷发生风险         </t>
  </si>
  <si>
    <t>参加检查的夫妇数量</t>
  </si>
  <si>
    <r>
      <rPr>
        <sz val="10"/>
        <color rgb="FF000000"/>
        <rFont val="宋体"/>
        <charset val="134"/>
      </rPr>
      <t>13770对</t>
    </r>
    <r>
      <rPr>
        <sz val="10"/>
        <color rgb="FF000000"/>
        <rFont val="Arial"/>
        <charset val="134"/>
      </rPr>
      <t xml:space="preserve">	</t>
    </r>
  </si>
  <si>
    <t xml:space="preserve">13770对	</t>
  </si>
  <si>
    <t>目标人群覆盖率</t>
  </si>
  <si>
    <t xml:space="preserve">参检人群1年妊娠率	</t>
  </si>
  <si>
    <t xml:space="preserve">≥25%		
</t>
  </si>
  <si>
    <t>免费孕前优生健康完成时限</t>
  </si>
  <si>
    <t xml:space="preserve">2020年完成		
</t>
  </si>
  <si>
    <t>免费孕前优生市级补助支出</t>
  </si>
  <si>
    <t xml:space="preserve">≤36万元  </t>
  </si>
  <si>
    <t>35.64万元</t>
  </si>
  <si>
    <t xml:space="preserve">计划怀孕夫妇优生科学知识知晓率 </t>
  </si>
  <si>
    <r>
      <rPr>
        <sz val="10"/>
        <color rgb="FF000000"/>
        <rFont val="宋体"/>
        <charset val="134"/>
      </rPr>
      <t>≥85%</t>
    </r>
    <r>
      <rPr>
        <sz val="10"/>
        <color rgb="FF000000"/>
        <rFont val="Arial"/>
        <charset val="134"/>
      </rPr>
      <t xml:space="preserve">	</t>
    </r>
  </si>
  <si>
    <t xml:space="preserve">有所提高		
</t>
  </si>
  <si>
    <t xml:space="preserve">≥85%		
</t>
  </si>
  <si>
    <t>自评93分，基本完成减少出生缺陷的发生，提升出生缺陷综合防治能力目标。</t>
  </si>
  <si>
    <t>单位（盖章）：</t>
  </si>
  <si>
    <t>项目负责人：石灿敏</t>
  </si>
  <si>
    <t>联系方式：8326540</t>
  </si>
  <si>
    <t>项目名称：驻村和挂职干部健康小药箱及药品</t>
  </si>
  <si>
    <t xml:space="preserve">按照六盘水党办发〔2018〕12号文件要求，为所有驻村干部配备“健康小药箱”，驻村干部所在乡镇卫生院每季度定期清理、补齐药箱内药品，以确保驻村干部全身心投入脱贫攻坚工作，为全市决战脱贫攻坚提供保障。         </t>
  </si>
  <si>
    <t>已按年度目标完成药箱补充配备，并更新药品，相关经费已拨付。</t>
  </si>
  <si>
    <t>为新轮换驻村和挂职干部配发放小药箱</t>
  </si>
  <si>
    <r>
      <rPr>
        <sz val="10"/>
        <color rgb="FF000000"/>
        <rFont val="宋体"/>
        <charset val="134"/>
      </rPr>
      <t>约500个</t>
    </r>
    <r>
      <rPr>
        <sz val="10"/>
        <color rgb="FF000000"/>
        <rFont val="Arial"/>
        <charset val="134"/>
      </rPr>
      <t xml:space="preserve">		</t>
    </r>
  </si>
  <si>
    <t>为驻村和挂职干部小药箱配发基础药物和医疗器械</t>
  </si>
  <si>
    <r>
      <rPr>
        <sz val="10"/>
        <color rgb="FF000000"/>
        <rFont val="宋体"/>
        <charset val="134"/>
      </rPr>
      <t>10种</t>
    </r>
    <r>
      <rPr>
        <sz val="10"/>
        <color rgb="FF000000"/>
        <rFont val="Arial"/>
        <charset val="134"/>
      </rPr>
      <t xml:space="preserve">		</t>
    </r>
  </si>
  <si>
    <t>12种</t>
  </si>
  <si>
    <t>驻村和挂职干部小药箱配齐率</t>
  </si>
  <si>
    <t>完成驻村和挂职干部小药箱配齐工作时限</t>
  </si>
  <si>
    <t>2020年</t>
  </si>
  <si>
    <t>≤46.3万元</t>
  </si>
  <si>
    <t>41.3万元</t>
  </si>
  <si>
    <t xml:space="preserve">	驻村和挂职干部的基本健康需求</t>
  </si>
  <si>
    <r>
      <rPr>
        <sz val="10"/>
        <color rgb="FF000000"/>
        <rFont val="宋体"/>
        <charset val="134"/>
      </rPr>
      <t>得到保障</t>
    </r>
    <r>
      <rPr>
        <sz val="10"/>
        <color rgb="FF000000"/>
        <rFont val="Arial"/>
        <charset val="134"/>
      </rPr>
      <t xml:space="preserve">		</t>
    </r>
  </si>
  <si>
    <t>得到保障</t>
  </si>
  <si>
    <t>驻村和挂职干部解决自身基本健康问题的能力</t>
  </si>
  <si>
    <r>
      <rPr>
        <sz val="10"/>
        <color rgb="FF000000"/>
        <rFont val="宋体"/>
        <charset val="134"/>
      </rPr>
      <t>得到提升</t>
    </r>
    <r>
      <rPr>
        <sz val="10"/>
        <color rgb="FF000000"/>
        <rFont val="Arial"/>
        <charset val="134"/>
      </rPr>
      <t xml:space="preserve">		</t>
    </r>
  </si>
  <si>
    <t>得到提升</t>
  </si>
  <si>
    <t>驻村、挂职干部满意度</t>
  </si>
  <si>
    <t>驻村干部和挂职干部健康得到有效保障</t>
  </si>
  <si>
    <t>项目名称：驻村和挂职干部体检费用</t>
  </si>
  <si>
    <t xml:space="preserve">按照六盘水党办发〔2018〕12号文件要求，每年为全市驻村干部开展一次免费体检，以确保驻村干部全身心投入脱贫攻坚工作，为全市决战脱贫攻坚提供保障。         
</t>
  </si>
  <si>
    <t>已按要求进行体检。</t>
  </si>
  <si>
    <t>驻村和挂职干部体检</t>
  </si>
  <si>
    <r>
      <t>315人</t>
    </r>
    <r>
      <rPr>
        <sz val="10"/>
        <color rgb="FF000000"/>
        <rFont val="Arial"/>
        <charset val="134"/>
      </rPr>
      <t xml:space="preserve">		</t>
    </r>
  </si>
  <si>
    <t>204人</t>
  </si>
  <si>
    <t>体检项目</t>
  </si>
  <si>
    <t xml:space="preserve">男性14项、女性16项		
</t>
  </si>
  <si>
    <t>男性18项、女性19项</t>
  </si>
  <si>
    <t>驻村和挂职干部体检完成率</t>
  </si>
  <si>
    <r>
      <rPr>
        <sz val="10"/>
        <color rgb="FF000000"/>
        <rFont val="宋体"/>
        <charset val="134"/>
      </rPr>
      <t>≥65%</t>
    </r>
    <r>
      <rPr>
        <sz val="10"/>
        <color rgb="FF000000"/>
        <rFont val="Arial"/>
        <charset val="134"/>
      </rPr>
      <t xml:space="preserve">		</t>
    </r>
  </si>
  <si>
    <t>驻村和挂职干部体检工作时限</t>
  </si>
  <si>
    <t>35.31万元</t>
  </si>
  <si>
    <t>12.24万元</t>
  </si>
  <si>
    <t xml:space="preserve">驻村和挂职干部工作积极性	</t>
  </si>
  <si>
    <t>有所增强</t>
  </si>
  <si>
    <t>挂职干部和驻村人员健康得到有效保障。</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</si>
</sst>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41" formatCode="_ * #,##0_ ;_ * \-#,##0_ ;_ * &quot;-&quot;_ ;_ @_ "/>
  </numFmts>
  <fonts count="33">
    <font>
      <sz val="11"/>
      <color indexed="8"/>
      <name val="宋体"/>
      <charset val="134"/>
    </font>
    <font>
      <sz val="20"/>
      <color indexed="8"/>
      <name val="黑体"/>
      <charset val="134"/>
    </font>
    <font>
      <sz val="10"/>
      <color indexed="8"/>
      <name val="宋体"/>
      <charset val="134"/>
    </font>
    <font>
      <sz val="10"/>
      <name val="宋体"/>
      <charset val="134"/>
    </font>
    <font>
      <sz val="9"/>
      <name val="宋体"/>
      <charset val="134"/>
    </font>
    <font>
      <sz val="10"/>
      <color rgb="FF000000"/>
      <name val="宋体"/>
      <charset val="134"/>
    </font>
    <font>
      <b/>
      <sz val="11"/>
      <color rgb="FFFF0000"/>
      <name val="宋体"/>
      <charset val="134"/>
    </font>
    <font>
      <b/>
      <sz val="11"/>
      <color indexed="8"/>
      <name val="宋体"/>
      <charset val="134"/>
    </font>
    <font>
      <sz val="11"/>
      <name val="宋体"/>
      <charset val="134"/>
    </font>
    <font>
      <sz val="10"/>
      <color theme="1"/>
      <name val="宋体"/>
      <charset val="134"/>
    </font>
    <font>
      <u/>
      <sz val="20"/>
      <name val="宋体"/>
      <charset val="134"/>
    </font>
    <font>
      <sz val="12"/>
      <name val="宋体"/>
      <charset val="134"/>
    </font>
    <font>
      <b/>
      <sz val="12"/>
      <name val="宋体"/>
      <charset val="134"/>
    </font>
    <font>
      <sz val="16"/>
      <name val="宋体"/>
      <charset val="134"/>
    </font>
    <font>
      <sz val="11"/>
      <color indexed="60"/>
      <name val="宋体"/>
      <charset val="134"/>
    </font>
    <font>
      <sz val="11"/>
      <color indexed="52"/>
      <name val="宋体"/>
      <charset val="134"/>
    </font>
    <font>
      <b/>
      <sz val="11"/>
      <color indexed="62"/>
      <name val="宋体"/>
      <charset val="134"/>
    </font>
    <font>
      <b/>
      <sz val="11"/>
      <color indexed="52"/>
      <name val="宋体"/>
      <charset val="134"/>
    </font>
    <font>
      <sz val="11"/>
      <color indexed="62"/>
      <name val="宋体"/>
      <charset val="134"/>
    </font>
    <font>
      <u/>
      <sz val="11"/>
      <color indexed="20"/>
      <name val="宋体"/>
      <charset val="134"/>
    </font>
    <font>
      <sz val="11"/>
      <color indexed="9"/>
      <name val="宋体"/>
      <charset val="134"/>
    </font>
    <font>
      <sz val="11"/>
      <color indexed="10"/>
      <name val="宋体"/>
      <charset val="134"/>
    </font>
    <font>
      <u/>
      <sz val="11"/>
      <color indexed="12"/>
      <name val="宋体"/>
      <charset val="134"/>
    </font>
    <font>
      <b/>
      <sz val="18"/>
      <color indexed="62"/>
      <name val="宋体"/>
      <charset val="134"/>
    </font>
    <font>
      <b/>
      <sz val="11"/>
      <color indexed="9"/>
      <name val="宋体"/>
      <charset val="134"/>
    </font>
    <font>
      <b/>
      <sz val="13"/>
      <color indexed="62"/>
      <name val="宋体"/>
      <charset val="134"/>
    </font>
    <font>
      <i/>
      <sz val="11"/>
      <color indexed="23"/>
      <name val="宋体"/>
      <charset val="134"/>
    </font>
    <font>
      <b/>
      <sz val="15"/>
      <color indexed="62"/>
      <name val="宋体"/>
      <charset val="134"/>
    </font>
    <font>
      <b/>
      <sz val="11"/>
      <color indexed="63"/>
      <name val="宋体"/>
      <charset val="134"/>
    </font>
    <font>
      <sz val="11"/>
      <color indexed="17"/>
      <name val="宋体"/>
      <charset val="134"/>
    </font>
    <font>
      <sz val="10"/>
      <color rgb="FF000000"/>
      <name val="Arial"/>
      <charset val="134"/>
    </font>
    <font>
      <sz val="9"/>
      <name val="Arial"/>
      <charset val="134"/>
    </font>
    <font>
      <sz val="10"/>
      <color indexed="8"/>
      <name val="Arial"/>
      <charset val="134"/>
    </font>
  </fonts>
  <fills count="17">
    <fill>
      <patternFill patternType="none"/>
    </fill>
    <fill>
      <patternFill patternType="gray125"/>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right/>
      <top/>
      <bottom style="double">
        <color indexed="5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Protection="0">
      <alignment vertical="center"/>
    </xf>
    <xf numFmtId="0" fontId="0" fillId="4" borderId="0" applyProtection="0">
      <alignment vertical="center"/>
    </xf>
    <xf numFmtId="0" fontId="18" fillId="3" borderId="15" applyProtection="0">
      <alignment vertical="center"/>
    </xf>
    <xf numFmtId="44" fontId="0" fillId="0" borderId="0" applyProtection="0">
      <alignment vertical="center"/>
    </xf>
    <xf numFmtId="41" fontId="0" fillId="0" borderId="0" applyProtection="0">
      <alignment vertical="center"/>
    </xf>
    <xf numFmtId="0" fontId="0" fillId="6" borderId="0" applyProtection="0">
      <alignment vertical="center"/>
    </xf>
    <xf numFmtId="0" fontId="14" fillId="2" borderId="0" applyProtection="0">
      <alignment vertical="center"/>
    </xf>
    <xf numFmtId="43" fontId="0" fillId="0" borderId="0" applyProtection="0">
      <alignment vertical="center"/>
    </xf>
    <xf numFmtId="0" fontId="20" fillId="6" borderId="0" applyProtection="0">
      <alignment vertical="center"/>
    </xf>
    <xf numFmtId="0" fontId="22" fillId="0" borderId="0" applyProtection="0">
      <alignment vertical="center"/>
    </xf>
    <xf numFmtId="9" fontId="0" fillId="0" borderId="0" applyProtection="0">
      <alignment vertical="center"/>
    </xf>
    <xf numFmtId="0" fontId="19" fillId="0" borderId="0" applyProtection="0">
      <alignment vertical="center"/>
    </xf>
    <xf numFmtId="0" fontId="0" fillId="5" borderId="16" applyProtection="0">
      <alignment vertical="center"/>
    </xf>
    <xf numFmtId="0" fontId="20" fillId="2" borderId="0" applyProtection="0">
      <alignment vertical="center"/>
    </xf>
    <xf numFmtId="0" fontId="16" fillId="0" borderId="0" applyProtection="0">
      <alignment vertical="center"/>
    </xf>
    <xf numFmtId="0" fontId="21" fillId="0" borderId="0" applyProtection="0">
      <alignment vertical="center"/>
    </xf>
    <xf numFmtId="0" fontId="23" fillId="0" borderId="0" applyProtection="0">
      <alignment vertical="center"/>
    </xf>
    <xf numFmtId="0" fontId="26" fillId="0" borderId="0" applyProtection="0">
      <alignment vertical="center"/>
    </xf>
    <xf numFmtId="0" fontId="27" fillId="0" borderId="18" applyProtection="0">
      <alignment vertical="center"/>
    </xf>
    <xf numFmtId="0" fontId="25" fillId="0" borderId="18" applyProtection="0">
      <alignment vertical="center"/>
    </xf>
    <xf numFmtId="0" fontId="20" fillId="11" borderId="0" applyProtection="0">
      <alignment vertical="center"/>
    </xf>
    <xf numFmtId="0" fontId="16" fillId="0" borderId="14" applyProtection="0">
      <alignment vertical="center"/>
    </xf>
    <xf numFmtId="0" fontId="20" fillId="3" borderId="0" applyProtection="0">
      <alignment vertical="center"/>
    </xf>
    <xf numFmtId="0" fontId="28" fillId="4" borderId="19" applyProtection="0">
      <alignment vertical="center"/>
    </xf>
    <xf numFmtId="0" fontId="17" fillId="4" borderId="15" applyProtection="0">
      <alignment vertical="center"/>
    </xf>
    <xf numFmtId="0" fontId="24" fillId="10" borderId="17" applyProtection="0">
      <alignment vertical="center"/>
    </xf>
    <xf numFmtId="0" fontId="0" fillId="12" borderId="0" applyProtection="0">
      <alignment vertical="center"/>
    </xf>
    <xf numFmtId="0" fontId="20" fillId="13" borderId="0" applyProtection="0">
      <alignment vertical="center"/>
    </xf>
    <xf numFmtId="0" fontId="15" fillId="0" borderId="13" applyProtection="0">
      <alignment vertical="center"/>
    </xf>
    <xf numFmtId="0" fontId="7" fillId="0" borderId="20" applyProtection="0">
      <alignment vertical="center"/>
    </xf>
    <xf numFmtId="0" fontId="29" fillId="12" borderId="0" applyProtection="0">
      <alignment vertical="center"/>
    </xf>
    <xf numFmtId="0" fontId="14" fillId="14" borderId="0" applyProtection="0">
      <alignment vertical="center"/>
    </xf>
    <xf numFmtId="0" fontId="0" fillId="8" borderId="0" applyProtection="0">
      <alignment vertical="center"/>
    </xf>
    <xf numFmtId="0" fontId="20" fillId="15" borderId="0" applyProtection="0">
      <alignment vertical="center"/>
    </xf>
    <xf numFmtId="0" fontId="0" fillId="9" borderId="0" applyProtection="0">
      <alignment vertical="center"/>
    </xf>
    <xf numFmtId="0" fontId="0" fillId="11" borderId="0" applyProtection="0">
      <alignment vertical="center"/>
    </xf>
    <xf numFmtId="0" fontId="0" fillId="3" borderId="0" applyProtection="0">
      <alignment vertical="center"/>
    </xf>
    <xf numFmtId="0" fontId="0" fillId="3" borderId="0" applyProtection="0">
      <alignment vertical="center"/>
    </xf>
    <xf numFmtId="0" fontId="20" fillId="10" borderId="0" applyProtection="0">
      <alignment vertical="center"/>
    </xf>
    <xf numFmtId="0" fontId="20" fillId="16" borderId="0" applyProtection="0">
      <alignment vertical="center"/>
    </xf>
    <xf numFmtId="0" fontId="0" fillId="5" borderId="0" applyProtection="0">
      <alignment vertical="center"/>
    </xf>
    <xf numFmtId="0" fontId="0" fillId="3" borderId="0" applyProtection="0">
      <alignment vertical="center"/>
    </xf>
    <xf numFmtId="0" fontId="20" fillId="15" borderId="0" applyProtection="0">
      <alignment vertical="center"/>
    </xf>
    <xf numFmtId="0" fontId="0" fillId="11" borderId="0" applyProtection="0">
      <alignment vertical="center"/>
    </xf>
    <xf numFmtId="0" fontId="20" fillId="11" borderId="0" applyProtection="0">
      <alignment vertical="center"/>
    </xf>
    <xf numFmtId="0" fontId="20" fillId="7" borderId="0" applyProtection="0">
      <alignment vertical="center"/>
    </xf>
    <xf numFmtId="0" fontId="0" fillId="12" borderId="0" applyProtection="0">
      <alignment vertical="center"/>
    </xf>
    <xf numFmtId="0" fontId="20" fillId="7" borderId="0" applyProtection="0">
      <alignment vertical="center"/>
    </xf>
  </cellStyleXfs>
  <cellXfs count="75">
    <xf numFmtId="0" fontId="0" fillId="0" borderId="0" xfId="0">
      <alignment vertical="center"/>
    </xf>
    <xf numFmtId="0" fontId="0" fillId="0" borderId="0" xfId="0" applyNumberFormat="1" applyFont="1" applyFill="1" applyBorder="1" applyAlignment="1">
      <alignment vertical="center" wrapText="1"/>
    </xf>
    <xf numFmtId="0" fontId="0" fillId="0" borderId="0" xfId="0" applyFill="1">
      <alignment vertical="center"/>
    </xf>
    <xf numFmtId="0" fontId="1"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176" fontId="2" fillId="0" borderId="1" xfId="0" applyNumberFormat="1" applyFont="1" applyFill="1" applyBorder="1" applyAlignment="1">
      <alignment vertical="center"/>
    </xf>
    <xf numFmtId="9"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xf>
    <xf numFmtId="0" fontId="2" fillId="0" borderId="6" xfId="0" applyNumberFormat="1" applyFont="1" applyFill="1" applyBorder="1" applyAlignment="1">
      <alignment horizontal="left" vertical="center" indent="2"/>
    </xf>
    <xf numFmtId="0" fontId="2" fillId="0" borderId="2" xfId="0" applyNumberFormat="1" applyFont="1" applyFill="1" applyBorder="1" applyAlignment="1">
      <alignment horizontal="left" vertical="center" indent="2"/>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0" borderId="5" xfId="0" applyNumberFormat="1" applyFont="1" applyFill="1" applyBorder="1" applyAlignment="1">
      <alignment vertical="center" wrapText="1"/>
    </xf>
    <xf numFmtId="0" fontId="2" fillId="0" borderId="8"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xf>
    <xf numFmtId="0" fontId="2" fillId="0" borderId="1" xfId="0" applyNumberFormat="1" applyFont="1" applyFill="1" applyBorder="1" applyAlignment="1">
      <alignment horizontal="center" vertical="center" textRotation="255" wrapText="1"/>
    </xf>
    <xf numFmtId="0" fontId="2" fillId="0" borderId="1" xfId="0" applyNumberFormat="1" applyFont="1" applyFill="1" applyBorder="1" applyAlignment="1">
      <alignment horizontal="center" vertical="center" textRotation="255"/>
    </xf>
    <xf numFmtId="0" fontId="4" fillId="0" borderId="9"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0" xfId="0" applyNumberFormat="1" applyFont="1" applyFill="1" applyBorder="1" applyAlignment="1">
      <alignment vertical="top" wrapText="1"/>
    </xf>
    <xf numFmtId="0" fontId="2"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vertical="center" wrapText="1"/>
    </xf>
    <xf numFmtId="0" fontId="0" fillId="0" borderId="8"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6" fillId="0" borderId="0" xfId="0" applyFont="1" applyFill="1" applyAlignment="1">
      <alignment horizontal="center" vertical="center"/>
    </xf>
    <xf numFmtId="0" fontId="7" fillId="0" borderId="0" xfId="0" applyFont="1" applyFill="1">
      <alignment vertical="center"/>
    </xf>
    <xf numFmtId="0" fontId="7" fillId="0" borderId="0" xfId="0" applyNumberFormat="1" applyFont="1" applyFill="1" applyBorder="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0" fontId="8" fillId="0" borderId="1"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0" fillId="0" borderId="8"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textRotation="255"/>
    </xf>
    <xf numFmtId="0" fontId="5"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left" vertical="center" wrapText="1"/>
    </xf>
    <xf numFmtId="0" fontId="2" fillId="0" borderId="12"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3" fillId="0" borderId="1" xfId="0" applyFont="1" applyFill="1" applyBorder="1" applyAlignment="1">
      <alignment vertical="center"/>
    </xf>
    <xf numFmtId="0" fontId="1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0000"/>
        </patternFill>
      </fill>
    </dxf>
    <dxf>
      <fill>
        <patternFill patternType="solid">
          <fgColor indexed="10"/>
          <bgColor indexed="1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A8" sqref="A8:B11"/>
    </sheetView>
  </sheetViews>
  <sheetFormatPr defaultColWidth="9" defaultRowHeight="13.5" outlineLevelCol="4"/>
  <cols>
    <col min="1" max="1" width="4.875" customWidth="1"/>
    <col min="2" max="2" width="32.375" customWidth="1"/>
    <col min="3" max="3" width="16.125" customWidth="1"/>
    <col min="4" max="4" width="17.875" customWidth="1"/>
    <col min="5" max="5" width="15.25" customWidth="1"/>
  </cols>
  <sheetData>
    <row r="1" ht="25.5" spans="1:5">
      <c r="A1" s="67" t="s">
        <v>0</v>
      </c>
      <c r="B1" s="67"/>
      <c r="C1" s="67"/>
      <c r="D1" s="67"/>
      <c r="E1" s="67"/>
    </row>
    <row r="2" ht="14.25" spans="1:4">
      <c r="A2" s="68"/>
      <c r="B2" s="69"/>
      <c r="C2" s="69"/>
      <c r="D2" s="69"/>
    </row>
    <row r="3" ht="31" customHeight="1" spans="1:5">
      <c r="A3" s="70" t="s">
        <v>1</v>
      </c>
      <c r="B3" s="70" t="s">
        <v>2</v>
      </c>
      <c r="C3" s="70" t="s">
        <v>3</v>
      </c>
      <c r="D3" s="70" t="s">
        <v>4</v>
      </c>
      <c r="E3" s="70" t="s">
        <v>5</v>
      </c>
    </row>
    <row r="4" ht="25" customHeight="1" spans="1:5">
      <c r="A4" s="70"/>
      <c r="B4" s="70" t="s">
        <v>6</v>
      </c>
      <c r="C4" s="70">
        <f>SUM(C6:C22)</f>
        <v>31539100</v>
      </c>
      <c r="D4" s="70">
        <f>SUM(D6:D22)</f>
        <v>0</v>
      </c>
      <c r="E4" s="70">
        <f>SUM(E6:E22)</f>
        <v>0</v>
      </c>
    </row>
    <row r="5" ht="25" customHeight="1" spans="1:5">
      <c r="A5" s="71">
        <v>1</v>
      </c>
      <c r="B5" s="72" t="s">
        <v>7</v>
      </c>
      <c r="C5" s="73">
        <v>640000</v>
      </c>
      <c r="D5" s="73"/>
      <c r="E5" s="74" t="s">
        <v>8</v>
      </c>
    </row>
    <row r="6" ht="25" customHeight="1" spans="1:5">
      <c r="A6" s="71">
        <v>2</v>
      </c>
      <c r="B6" s="72" t="s">
        <v>9</v>
      </c>
      <c r="C6" s="73">
        <v>83000</v>
      </c>
      <c r="D6" s="73"/>
      <c r="E6" s="74" t="s">
        <v>8</v>
      </c>
    </row>
    <row r="7" ht="25" customHeight="1" spans="1:5">
      <c r="A7" s="71">
        <v>3</v>
      </c>
      <c r="B7" s="72" t="s">
        <v>10</v>
      </c>
      <c r="C7" s="73">
        <v>3500000</v>
      </c>
      <c r="D7" s="73"/>
      <c r="E7" s="74" t="s">
        <v>11</v>
      </c>
    </row>
    <row r="8" ht="25" customHeight="1" spans="1:5">
      <c r="A8" s="71">
        <v>4</v>
      </c>
      <c r="B8" s="72" t="s">
        <v>12</v>
      </c>
      <c r="C8" s="73">
        <v>500000</v>
      </c>
      <c r="D8" s="73"/>
      <c r="E8" s="74" t="s">
        <v>11</v>
      </c>
    </row>
    <row r="9" ht="25" customHeight="1" spans="1:5">
      <c r="A9" s="71">
        <v>5</v>
      </c>
      <c r="B9" s="72" t="s">
        <v>13</v>
      </c>
      <c r="C9" s="73">
        <v>320000</v>
      </c>
      <c r="D9" s="73"/>
      <c r="E9" s="74" t="s">
        <v>14</v>
      </c>
    </row>
    <row r="10" ht="25" customHeight="1" spans="1:5">
      <c r="A10" s="71">
        <v>6</v>
      </c>
      <c r="B10" s="72" t="s">
        <v>15</v>
      </c>
      <c r="C10" s="73">
        <v>4770000</v>
      </c>
      <c r="D10" s="73"/>
      <c r="E10" s="74" t="s">
        <v>14</v>
      </c>
    </row>
    <row r="11" ht="25" customHeight="1" spans="1:5">
      <c r="A11" s="71">
        <v>7</v>
      </c>
      <c r="B11" s="72" t="s">
        <v>16</v>
      </c>
      <c r="C11" s="73">
        <v>412000</v>
      </c>
      <c r="D11" s="73"/>
      <c r="E11" s="74" t="s">
        <v>14</v>
      </c>
    </row>
    <row r="12" ht="25" customHeight="1" spans="1:5">
      <c r="A12" s="71">
        <v>8</v>
      </c>
      <c r="B12" s="72" t="s">
        <v>17</v>
      </c>
      <c r="C12" s="73">
        <v>1128000</v>
      </c>
      <c r="D12" s="73"/>
      <c r="E12" s="74" t="s">
        <v>18</v>
      </c>
    </row>
    <row r="13" ht="25" customHeight="1" spans="1:5">
      <c r="A13" s="71">
        <v>9</v>
      </c>
      <c r="B13" s="72" t="s">
        <v>19</v>
      </c>
      <c r="C13" s="73">
        <v>1160000</v>
      </c>
      <c r="D13" s="73"/>
      <c r="E13" s="74" t="s">
        <v>18</v>
      </c>
    </row>
    <row r="14" ht="25" customHeight="1" spans="1:5">
      <c r="A14" s="71">
        <v>10</v>
      </c>
      <c r="B14" s="72" t="s">
        <v>20</v>
      </c>
      <c r="C14" s="73">
        <v>6500000</v>
      </c>
      <c r="D14" s="73"/>
      <c r="E14" s="74" t="s">
        <v>18</v>
      </c>
    </row>
    <row r="15" ht="25" customHeight="1" spans="1:5">
      <c r="A15" s="71">
        <v>11</v>
      </c>
      <c r="B15" s="72" t="s">
        <v>21</v>
      </c>
      <c r="C15" s="73">
        <v>30000</v>
      </c>
      <c r="D15" s="73"/>
      <c r="E15" s="74" t="s">
        <v>22</v>
      </c>
    </row>
    <row r="16" ht="25" customHeight="1" spans="1:5">
      <c r="A16" s="71">
        <v>12</v>
      </c>
      <c r="B16" s="72" t="s">
        <v>23</v>
      </c>
      <c r="C16" s="73">
        <v>600000</v>
      </c>
      <c r="D16" s="73"/>
      <c r="E16" s="74" t="s">
        <v>24</v>
      </c>
    </row>
    <row r="17" ht="25" customHeight="1" spans="1:5">
      <c r="A17" s="71">
        <v>13</v>
      </c>
      <c r="B17" s="72" t="s">
        <v>25</v>
      </c>
      <c r="C17" s="73">
        <v>8760000</v>
      </c>
      <c r="D17" s="73"/>
      <c r="E17" s="74" t="s">
        <v>24</v>
      </c>
    </row>
    <row r="18" ht="25" customHeight="1" spans="1:5">
      <c r="A18" s="71">
        <v>14</v>
      </c>
      <c r="B18" s="72" t="s">
        <v>26</v>
      </c>
      <c r="C18" s="73">
        <v>200000</v>
      </c>
      <c r="D18" s="73"/>
      <c r="E18" s="74" t="s">
        <v>24</v>
      </c>
    </row>
    <row r="19" ht="25" customHeight="1" spans="1:5">
      <c r="A19" s="71">
        <v>15</v>
      </c>
      <c r="B19" s="72" t="s">
        <v>27</v>
      </c>
      <c r="C19" s="73">
        <v>2400000</v>
      </c>
      <c r="D19" s="73"/>
      <c r="E19" s="74" t="s">
        <v>28</v>
      </c>
    </row>
    <row r="20" ht="25" customHeight="1" spans="1:5">
      <c r="A20" s="71">
        <v>16</v>
      </c>
      <c r="B20" s="72" t="s">
        <v>29</v>
      </c>
      <c r="C20" s="73">
        <v>360000</v>
      </c>
      <c r="D20" s="73"/>
      <c r="E20" s="74" t="s">
        <v>28</v>
      </c>
    </row>
    <row r="21" ht="25" customHeight="1" spans="1:5">
      <c r="A21" s="71">
        <v>17</v>
      </c>
      <c r="B21" s="72" t="s">
        <v>30</v>
      </c>
      <c r="C21" s="73">
        <v>463000</v>
      </c>
      <c r="D21" s="73"/>
      <c r="E21" s="74" t="s">
        <v>31</v>
      </c>
    </row>
    <row r="22" ht="25" customHeight="1" spans="1:5">
      <c r="A22" s="71">
        <v>18</v>
      </c>
      <c r="B22" s="72" t="s">
        <v>32</v>
      </c>
      <c r="C22" s="73">
        <v>353100</v>
      </c>
      <c r="D22" s="73"/>
      <c r="E22" s="74" t="s">
        <v>31</v>
      </c>
    </row>
  </sheetData>
  <mergeCells count="1">
    <mergeCell ref="A1:E1"/>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9"/>
  <sheetViews>
    <sheetView workbookViewId="0">
      <selection activeCell="B37" sqref="B37:J37"/>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242</v>
      </c>
      <c r="F2" s="4"/>
      <c r="G2" s="4"/>
      <c r="H2" s="4" t="s">
        <v>265</v>
      </c>
      <c r="I2" s="4"/>
      <c r="J2" s="4"/>
    </row>
    <row r="3" ht="24" customHeight="1" spans="1:10">
      <c r="A3" s="5" t="s">
        <v>37</v>
      </c>
      <c r="B3" s="6" t="s">
        <v>284</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650</v>
      </c>
      <c r="E5" s="13">
        <f t="shared" si="0"/>
        <v>-82.51</v>
      </c>
      <c r="F5" s="13">
        <f t="shared" si="0"/>
        <v>567.49</v>
      </c>
      <c r="G5" s="14">
        <f>F5/(D5+E5)</f>
        <v>1</v>
      </c>
      <c r="H5" s="15">
        <v>10</v>
      </c>
      <c r="I5" s="15">
        <f>G5*10</f>
        <v>10</v>
      </c>
      <c r="J5" s="15"/>
    </row>
    <row r="6" ht="24" customHeight="1" spans="1:10">
      <c r="A6" s="5"/>
      <c r="B6" s="11" t="s">
        <v>48</v>
      </c>
      <c r="C6" s="12"/>
      <c r="D6" s="13">
        <f t="shared" ref="D6:F6" si="1">SUM(D7:D8)</f>
        <v>650</v>
      </c>
      <c r="E6" s="13">
        <f t="shared" si="1"/>
        <v>-82.51</v>
      </c>
      <c r="F6" s="13">
        <f t="shared" si="1"/>
        <v>567.49</v>
      </c>
      <c r="G6" s="15" t="s">
        <v>49</v>
      </c>
      <c r="H6" s="15" t="s">
        <v>49</v>
      </c>
      <c r="I6" s="15" t="s">
        <v>49</v>
      </c>
      <c r="J6" s="15" t="s">
        <v>49</v>
      </c>
    </row>
    <row r="7" ht="24" customHeight="1" spans="1:10">
      <c r="A7" s="5"/>
      <c r="B7" s="16" t="s">
        <v>50</v>
      </c>
      <c r="C7" s="17"/>
      <c r="D7" s="13">
        <v>650</v>
      </c>
      <c r="E7" s="13">
        <f>F7-D7</f>
        <v>-82.51</v>
      </c>
      <c r="F7" s="13">
        <v>567.49</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56</v>
      </c>
      <c r="C11" s="26"/>
      <c r="D11" s="26"/>
      <c r="E11" s="27"/>
      <c r="F11" s="19" t="s">
        <v>246</v>
      </c>
      <c r="G11" s="20"/>
      <c r="H11" s="20"/>
      <c r="I11" s="20"/>
      <c r="J11" s="21"/>
    </row>
    <row r="12" s="1" customFormat="1" ht="24" customHeight="1" spans="1:10">
      <c r="A12" s="29" t="s">
        <v>57</v>
      </c>
      <c r="B12" s="5" t="s">
        <v>58</v>
      </c>
      <c r="C12" s="5" t="s">
        <v>59</v>
      </c>
      <c r="D12" s="5" t="s">
        <v>60</v>
      </c>
      <c r="E12" s="5" t="s">
        <v>61</v>
      </c>
      <c r="F12" s="5" t="s">
        <v>62</v>
      </c>
      <c r="G12" s="5" t="s">
        <v>63</v>
      </c>
      <c r="H12" s="5" t="s">
        <v>44</v>
      </c>
      <c r="I12" s="5" t="s">
        <v>45</v>
      </c>
      <c r="J12" s="42" t="s">
        <v>46</v>
      </c>
    </row>
    <row r="13" ht="37.5" spans="1:10">
      <c r="A13" s="30"/>
      <c r="B13" s="32" t="s">
        <v>64</v>
      </c>
      <c r="C13" s="32" t="s">
        <v>65</v>
      </c>
      <c r="D13" s="32" t="s">
        <v>285</v>
      </c>
      <c r="E13" s="33" t="s">
        <v>286</v>
      </c>
      <c r="F13" s="58" t="s">
        <v>287</v>
      </c>
      <c r="G13" s="34"/>
      <c r="H13" s="5">
        <v>2.5</v>
      </c>
      <c r="I13" s="5">
        <v>2.5</v>
      </c>
      <c r="J13" s="5"/>
    </row>
    <row r="14" ht="24" customHeight="1" spans="1:10">
      <c r="A14" s="30"/>
      <c r="B14" s="32"/>
      <c r="C14" s="32"/>
      <c r="D14" s="32" t="s">
        <v>288</v>
      </c>
      <c r="E14" s="33" t="s">
        <v>289</v>
      </c>
      <c r="F14" s="58" t="s">
        <v>290</v>
      </c>
      <c r="G14" s="34"/>
      <c r="H14" s="5">
        <v>2.5</v>
      </c>
      <c r="I14" s="5">
        <v>2.5</v>
      </c>
      <c r="J14" s="5"/>
    </row>
    <row r="15" ht="24" customHeight="1" spans="1:10">
      <c r="A15" s="30"/>
      <c r="B15" s="32"/>
      <c r="C15" s="32"/>
      <c r="D15" s="32" t="s">
        <v>291</v>
      </c>
      <c r="E15" s="33" t="s">
        <v>292</v>
      </c>
      <c r="F15" s="5" t="s">
        <v>293</v>
      </c>
      <c r="G15" s="34"/>
      <c r="H15" s="5">
        <v>2.5</v>
      </c>
      <c r="I15" s="5">
        <v>2.5</v>
      </c>
      <c r="J15" s="5"/>
    </row>
    <row r="16" ht="24" customHeight="1" spans="1:10">
      <c r="A16" s="30"/>
      <c r="B16" s="32"/>
      <c r="C16" s="32"/>
      <c r="D16" s="32" t="s">
        <v>294</v>
      </c>
      <c r="E16" s="33" t="s">
        <v>295</v>
      </c>
      <c r="F16" s="5" t="s">
        <v>296</v>
      </c>
      <c r="G16" s="34"/>
      <c r="H16" s="5">
        <v>2.5</v>
      </c>
      <c r="I16" s="5">
        <v>2.5</v>
      </c>
      <c r="J16" s="5"/>
    </row>
    <row r="17" ht="24" customHeight="1" spans="1:10">
      <c r="A17" s="30"/>
      <c r="B17" s="32"/>
      <c r="C17" s="32"/>
      <c r="D17" s="32" t="s">
        <v>297</v>
      </c>
      <c r="E17" s="33" t="s">
        <v>298</v>
      </c>
      <c r="F17" s="58" t="s">
        <v>299</v>
      </c>
      <c r="G17" s="34"/>
      <c r="H17" s="5">
        <v>2.5</v>
      </c>
      <c r="I17" s="5">
        <v>2.5</v>
      </c>
      <c r="J17" s="5"/>
    </row>
    <row r="18" ht="24" customHeight="1" spans="1:10">
      <c r="A18" s="30"/>
      <c r="B18" s="32"/>
      <c r="C18" s="32"/>
      <c r="D18" s="32" t="s">
        <v>300</v>
      </c>
      <c r="E18" s="33" t="s">
        <v>301</v>
      </c>
      <c r="F18" s="58">
        <v>2519</v>
      </c>
      <c r="G18" s="34" t="s">
        <v>302</v>
      </c>
      <c r="H18" s="5">
        <v>2.5</v>
      </c>
      <c r="I18" s="5">
        <v>2</v>
      </c>
      <c r="J18" s="5"/>
    </row>
    <row r="19" ht="24" customHeight="1" spans="1:10">
      <c r="A19" s="30"/>
      <c r="B19" s="32"/>
      <c r="C19" s="32"/>
      <c r="D19" s="32" t="s">
        <v>303</v>
      </c>
      <c r="E19" s="33" t="s">
        <v>304</v>
      </c>
      <c r="F19" s="58" t="s">
        <v>305</v>
      </c>
      <c r="G19" s="34"/>
      <c r="H19" s="5">
        <v>2.5</v>
      </c>
      <c r="I19" s="5">
        <v>2.5</v>
      </c>
      <c r="J19" s="5"/>
    </row>
    <row r="20" ht="24" customHeight="1" spans="1:10">
      <c r="A20" s="30"/>
      <c r="B20" s="32"/>
      <c r="C20" s="32"/>
      <c r="D20" s="32" t="s">
        <v>306</v>
      </c>
      <c r="E20" s="33" t="s">
        <v>307</v>
      </c>
      <c r="F20" s="5" t="s">
        <v>308</v>
      </c>
      <c r="G20" s="34"/>
      <c r="H20" s="5">
        <v>2.5</v>
      </c>
      <c r="I20" s="5">
        <v>2.5</v>
      </c>
      <c r="J20" s="5"/>
    </row>
    <row r="21" ht="24" customHeight="1" spans="1:10">
      <c r="A21" s="30"/>
      <c r="B21" s="32"/>
      <c r="C21" s="32" t="s">
        <v>85</v>
      </c>
      <c r="D21" s="32" t="s">
        <v>91</v>
      </c>
      <c r="E21" s="33" t="s">
        <v>309</v>
      </c>
      <c r="F21" s="59" t="s">
        <v>310</v>
      </c>
      <c r="G21" s="34"/>
      <c r="H21" s="5">
        <v>2.5</v>
      </c>
      <c r="I21" s="5">
        <v>2.5</v>
      </c>
      <c r="J21" s="5"/>
    </row>
    <row r="22" ht="24" customHeight="1" spans="1:10">
      <c r="A22" s="30"/>
      <c r="B22" s="32"/>
      <c r="C22" s="32"/>
      <c r="D22" s="32" t="s">
        <v>311</v>
      </c>
      <c r="E22" s="33" t="s">
        <v>312</v>
      </c>
      <c r="F22" s="59" t="s">
        <v>313</v>
      </c>
      <c r="G22" s="34"/>
      <c r="H22" s="5">
        <v>2.5</v>
      </c>
      <c r="I22" s="5">
        <v>2.5</v>
      </c>
      <c r="J22" s="5"/>
    </row>
    <row r="23" ht="24" customHeight="1" spans="1:10">
      <c r="A23" s="30"/>
      <c r="B23" s="32"/>
      <c r="C23" s="32"/>
      <c r="D23" s="32" t="s">
        <v>314</v>
      </c>
      <c r="E23" s="33" t="s">
        <v>312</v>
      </c>
      <c r="F23" s="59" t="s">
        <v>313</v>
      </c>
      <c r="G23" s="34"/>
      <c r="H23" s="5">
        <v>2.5</v>
      </c>
      <c r="I23" s="5">
        <v>2.5</v>
      </c>
      <c r="J23" s="5"/>
    </row>
    <row r="24" ht="24" customHeight="1" spans="1:10">
      <c r="A24" s="30"/>
      <c r="B24" s="32"/>
      <c r="C24" s="32"/>
      <c r="D24" s="32" t="s">
        <v>315</v>
      </c>
      <c r="E24" s="33" t="s">
        <v>316</v>
      </c>
      <c r="F24" s="60" t="s">
        <v>317</v>
      </c>
      <c r="G24" s="34"/>
      <c r="H24" s="5">
        <v>2.5</v>
      </c>
      <c r="I24" s="5">
        <v>2.5</v>
      </c>
      <c r="J24" s="5"/>
    </row>
    <row r="25" ht="24" customHeight="1" spans="1:10">
      <c r="A25" s="30"/>
      <c r="B25" s="32"/>
      <c r="C25" s="32"/>
      <c r="D25" s="32" t="s">
        <v>318</v>
      </c>
      <c r="E25" s="33" t="s">
        <v>319</v>
      </c>
      <c r="F25" s="59" t="s">
        <v>320</v>
      </c>
      <c r="G25" s="34"/>
      <c r="H25" s="5">
        <v>2.5</v>
      </c>
      <c r="I25" s="5">
        <v>2.5</v>
      </c>
      <c r="J25" s="5"/>
    </row>
    <row r="26" ht="24" customHeight="1" spans="1:10">
      <c r="A26" s="30"/>
      <c r="B26" s="32"/>
      <c r="C26" s="32"/>
      <c r="D26" s="32" t="s">
        <v>321</v>
      </c>
      <c r="E26" s="33" t="s">
        <v>319</v>
      </c>
      <c r="F26" s="59" t="s">
        <v>320</v>
      </c>
      <c r="G26" s="34"/>
      <c r="H26" s="5">
        <v>2.5</v>
      </c>
      <c r="I26" s="5">
        <v>2.5</v>
      </c>
      <c r="J26" s="5"/>
    </row>
    <row r="27" ht="24" customHeight="1" spans="1:10">
      <c r="A27" s="30"/>
      <c r="B27" s="32"/>
      <c r="C27" s="32"/>
      <c r="D27" s="32" t="s">
        <v>322</v>
      </c>
      <c r="E27" s="33" t="s">
        <v>309</v>
      </c>
      <c r="F27" s="60" t="s">
        <v>310</v>
      </c>
      <c r="G27" s="34"/>
      <c r="H27" s="5">
        <v>2.5</v>
      </c>
      <c r="I27" s="5">
        <v>2.5</v>
      </c>
      <c r="J27" s="5"/>
    </row>
    <row r="28" ht="24" customHeight="1" spans="1:10">
      <c r="A28" s="30"/>
      <c r="B28" s="32"/>
      <c r="C28" s="32"/>
      <c r="D28" s="32" t="s">
        <v>323</v>
      </c>
      <c r="E28" s="33" t="s">
        <v>324</v>
      </c>
      <c r="F28" s="59" t="s">
        <v>325</v>
      </c>
      <c r="G28" s="34"/>
      <c r="H28" s="5">
        <v>2.5</v>
      </c>
      <c r="I28" s="5">
        <v>2.5</v>
      </c>
      <c r="J28" s="5"/>
    </row>
    <row r="29" ht="24" customHeight="1" spans="1:10">
      <c r="A29" s="30"/>
      <c r="B29" s="32"/>
      <c r="C29" s="32" t="s">
        <v>94</v>
      </c>
      <c r="D29" s="32" t="s">
        <v>326</v>
      </c>
      <c r="E29" s="33" t="s">
        <v>253</v>
      </c>
      <c r="F29" s="5" t="s">
        <v>246</v>
      </c>
      <c r="G29" s="34"/>
      <c r="H29" s="5">
        <v>5</v>
      </c>
      <c r="I29" s="5">
        <v>5</v>
      </c>
      <c r="J29" s="5"/>
    </row>
    <row r="30" ht="24" customHeight="1" spans="1:10">
      <c r="A30" s="30"/>
      <c r="B30" s="32"/>
      <c r="C30" s="32" t="s">
        <v>97</v>
      </c>
      <c r="D30" s="32" t="s">
        <v>327</v>
      </c>
      <c r="E30" s="33" t="s">
        <v>328</v>
      </c>
      <c r="F30" s="13" t="s">
        <v>329</v>
      </c>
      <c r="G30" s="13"/>
      <c r="H30" s="5">
        <v>5</v>
      </c>
      <c r="I30" s="5">
        <v>5</v>
      </c>
      <c r="J30" s="13"/>
    </row>
    <row r="31" ht="24" customHeight="1" spans="1:10">
      <c r="A31" s="30"/>
      <c r="B31" s="32" t="s">
        <v>101</v>
      </c>
      <c r="C31" s="32" t="s">
        <v>102</v>
      </c>
      <c r="D31" s="32" t="s">
        <v>330</v>
      </c>
      <c r="E31" s="33" t="s">
        <v>331</v>
      </c>
      <c r="F31" s="5" t="s">
        <v>246</v>
      </c>
      <c r="G31" s="34"/>
      <c r="H31" s="5">
        <v>15</v>
      </c>
      <c r="I31" s="5">
        <v>15</v>
      </c>
      <c r="J31" s="5"/>
    </row>
    <row r="32" ht="24" customHeight="1" spans="1:10">
      <c r="A32" s="30"/>
      <c r="B32" s="32"/>
      <c r="C32" s="32" t="s">
        <v>107</v>
      </c>
      <c r="D32" s="32"/>
      <c r="E32" s="33"/>
      <c r="F32" s="5"/>
      <c r="G32" s="34"/>
      <c r="H32" s="5"/>
      <c r="I32" s="5"/>
      <c r="J32" s="5"/>
    </row>
    <row r="33" ht="24" customHeight="1" spans="1:10">
      <c r="A33" s="30"/>
      <c r="B33" s="32"/>
      <c r="C33" s="32" t="s">
        <v>108</v>
      </c>
      <c r="D33" s="32"/>
      <c r="E33" s="5"/>
      <c r="F33" s="5"/>
      <c r="G33" s="34"/>
      <c r="H33" s="5"/>
      <c r="I33" s="5"/>
      <c r="J33" s="5"/>
    </row>
    <row r="34" ht="24" customHeight="1" spans="1:10">
      <c r="A34" s="30"/>
      <c r="B34" s="32"/>
      <c r="C34" s="32" t="s">
        <v>109</v>
      </c>
      <c r="D34" s="32" t="s">
        <v>332</v>
      </c>
      <c r="E34" s="5" t="s">
        <v>221</v>
      </c>
      <c r="F34" s="5" t="s">
        <v>246</v>
      </c>
      <c r="G34" s="34"/>
      <c r="H34" s="5">
        <v>15</v>
      </c>
      <c r="I34" s="5">
        <v>15</v>
      </c>
      <c r="J34" s="5"/>
    </row>
    <row r="35" ht="24" customHeight="1" spans="1:10">
      <c r="A35" s="61"/>
      <c r="B35" s="32" t="s">
        <v>112</v>
      </c>
      <c r="C35" s="32" t="s">
        <v>113</v>
      </c>
      <c r="D35" s="32" t="s">
        <v>263</v>
      </c>
      <c r="E35" s="62" t="s">
        <v>333</v>
      </c>
      <c r="F35" s="62" t="s">
        <v>333</v>
      </c>
      <c r="G35" s="63"/>
      <c r="H35" s="64">
        <v>10</v>
      </c>
      <c r="I35" s="64">
        <v>10</v>
      </c>
      <c r="J35" s="64"/>
    </row>
    <row r="36" ht="45" customHeight="1" spans="1:10">
      <c r="A36" s="37" t="s">
        <v>119</v>
      </c>
      <c r="B36" s="37"/>
      <c r="C36" s="37"/>
      <c r="D36" s="37"/>
      <c r="E36" s="37"/>
      <c r="F36" s="37"/>
      <c r="G36" s="37"/>
      <c r="H36" s="37">
        <f>SUM(H13:H35)+H5</f>
        <v>100</v>
      </c>
      <c r="I36" s="37">
        <f>SUM(I13:I35)+I5</f>
        <v>99.5</v>
      </c>
      <c r="J36" s="37"/>
    </row>
    <row r="37" ht="51" customHeight="1" spans="1:10">
      <c r="A37" s="38" t="s">
        <v>120</v>
      </c>
      <c r="B37" s="47" t="s">
        <v>56</v>
      </c>
      <c r="C37" s="48"/>
      <c r="D37" s="48"/>
      <c r="E37" s="48"/>
      <c r="F37" s="48"/>
      <c r="G37" s="48"/>
      <c r="H37" s="48"/>
      <c r="I37" s="48"/>
      <c r="J37" s="6"/>
    </row>
    <row r="38" ht="71" customHeight="1" spans="1:10">
      <c r="A38" s="38" t="s">
        <v>121</v>
      </c>
      <c r="B38" s="7"/>
      <c r="C38" s="7"/>
      <c r="D38" s="7"/>
      <c r="E38" s="7"/>
      <c r="F38" s="7"/>
      <c r="G38" s="7"/>
      <c r="H38" s="7"/>
      <c r="I38" s="7"/>
      <c r="J38" s="7"/>
    </row>
    <row r="39" ht="173" customHeight="1" spans="1:10">
      <c r="A39" s="41" t="s">
        <v>122</v>
      </c>
      <c r="B39" s="41"/>
      <c r="C39" s="41"/>
      <c r="D39" s="41"/>
      <c r="E39" s="41"/>
      <c r="F39" s="41"/>
      <c r="G39" s="41"/>
      <c r="H39" s="41"/>
      <c r="I39" s="41"/>
      <c r="J39" s="41"/>
    </row>
  </sheetData>
  <mergeCells count="26">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36:G36"/>
    <mergeCell ref="B37:J37"/>
    <mergeCell ref="B38:J38"/>
    <mergeCell ref="A39:J39"/>
    <mergeCell ref="A3:A9"/>
    <mergeCell ref="A10:A11"/>
    <mergeCell ref="A12:A35"/>
    <mergeCell ref="B13:B30"/>
    <mergeCell ref="B31:B34"/>
    <mergeCell ref="C13:C20"/>
    <mergeCell ref="C21:C28"/>
  </mergeCells>
  <conditionalFormatting sqref="H36">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6"/>
  <sheetViews>
    <sheetView workbookViewId="0">
      <selection activeCell="D17" sqref="D17"/>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334</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335</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3</v>
      </c>
      <c r="E5" s="13">
        <f t="shared" si="0"/>
        <v>0</v>
      </c>
      <c r="F5" s="13">
        <f t="shared" si="0"/>
        <v>3</v>
      </c>
      <c r="G5" s="14">
        <f>F5/(D5+E5)</f>
        <v>1</v>
      </c>
      <c r="H5" s="15">
        <v>10</v>
      </c>
      <c r="I5" s="15">
        <f>G5*10</f>
        <v>10</v>
      </c>
      <c r="J5" s="15"/>
    </row>
    <row r="6" ht="24" customHeight="1" spans="1:10">
      <c r="A6" s="5"/>
      <c r="B6" s="11" t="s">
        <v>48</v>
      </c>
      <c r="C6" s="12"/>
      <c r="D6" s="13">
        <f t="shared" ref="D6:F6" si="1">SUM(D7:D8)</f>
        <v>3</v>
      </c>
      <c r="E6" s="13">
        <f t="shared" si="1"/>
        <v>0</v>
      </c>
      <c r="F6" s="13">
        <f t="shared" si="1"/>
        <v>3</v>
      </c>
      <c r="G6" s="15" t="s">
        <v>49</v>
      </c>
      <c r="H6" s="15" t="s">
        <v>49</v>
      </c>
      <c r="I6" s="15" t="s">
        <v>49</v>
      </c>
      <c r="J6" s="15" t="s">
        <v>49</v>
      </c>
    </row>
    <row r="7" ht="24" customHeight="1" spans="1:10">
      <c r="A7" s="5"/>
      <c r="B7" s="16" t="s">
        <v>50</v>
      </c>
      <c r="C7" s="17"/>
      <c r="D7" s="13">
        <v>3</v>
      </c>
      <c r="E7" s="13">
        <v>0</v>
      </c>
      <c r="F7" s="13">
        <v>3</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336</v>
      </c>
      <c r="C11" s="26"/>
      <c r="D11" s="26"/>
      <c r="E11" s="27"/>
      <c r="F11" s="25" t="s">
        <v>337</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ht="139" customHeight="1" spans="1:10">
      <c r="A13" s="30"/>
      <c r="B13" s="31" t="s">
        <v>64</v>
      </c>
      <c r="C13" s="31" t="s">
        <v>65</v>
      </c>
      <c r="D13" s="32" t="s">
        <v>338</v>
      </c>
      <c r="E13" s="33" t="s">
        <v>339</v>
      </c>
      <c r="F13" s="5">
        <v>3</v>
      </c>
      <c r="G13" s="34" t="s">
        <v>340</v>
      </c>
      <c r="H13" s="5">
        <v>10</v>
      </c>
      <c r="I13" s="5">
        <v>10</v>
      </c>
      <c r="J13" s="5"/>
    </row>
    <row r="14" ht="143" customHeight="1" spans="1:10">
      <c r="A14" s="30"/>
      <c r="B14" s="35"/>
      <c r="C14" s="36"/>
      <c r="D14" s="32" t="s">
        <v>341</v>
      </c>
      <c r="E14" s="33" t="s">
        <v>342</v>
      </c>
      <c r="F14" s="5">
        <v>100</v>
      </c>
      <c r="G14" s="34" t="s">
        <v>343</v>
      </c>
      <c r="H14" s="5">
        <v>10</v>
      </c>
      <c r="I14" s="5">
        <v>10</v>
      </c>
      <c r="J14" s="5"/>
    </row>
    <row r="15" ht="47" customHeight="1" spans="1:10">
      <c r="A15" s="30"/>
      <c r="B15" s="35"/>
      <c r="C15" s="32" t="s">
        <v>85</v>
      </c>
      <c r="D15" s="32" t="s">
        <v>344</v>
      </c>
      <c r="E15" s="33" t="s">
        <v>345</v>
      </c>
      <c r="F15" s="5" t="s">
        <v>346</v>
      </c>
      <c r="G15" s="34"/>
      <c r="H15" s="5">
        <v>20</v>
      </c>
      <c r="I15" s="5">
        <v>20</v>
      </c>
      <c r="J15" s="5"/>
    </row>
    <row r="16" ht="24" customHeight="1" spans="1:10">
      <c r="A16" s="30"/>
      <c r="B16" s="35"/>
      <c r="C16" s="32" t="s">
        <v>94</v>
      </c>
      <c r="D16" s="32" t="s">
        <v>347</v>
      </c>
      <c r="E16" s="33" t="s">
        <v>87</v>
      </c>
      <c r="F16" s="45">
        <v>1</v>
      </c>
      <c r="G16" s="34"/>
      <c r="H16" s="5">
        <v>5</v>
      </c>
      <c r="I16" s="5">
        <v>5</v>
      </c>
      <c r="J16" s="5"/>
    </row>
    <row r="17" ht="24" customHeight="1" spans="1:10">
      <c r="A17" s="30"/>
      <c r="B17" s="36"/>
      <c r="C17" s="32" t="s">
        <v>97</v>
      </c>
      <c r="D17" s="32" t="s">
        <v>348</v>
      </c>
      <c r="E17" s="33" t="s">
        <v>349</v>
      </c>
      <c r="F17" s="13" t="s">
        <v>350</v>
      </c>
      <c r="G17" s="13"/>
      <c r="H17" s="5">
        <v>5</v>
      </c>
      <c r="I17" s="5">
        <v>5</v>
      </c>
      <c r="J17" s="13"/>
    </row>
    <row r="18" ht="27" customHeight="1" spans="1:10">
      <c r="A18" s="30"/>
      <c r="B18" s="31" t="s">
        <v>101</v>
      </c>
      <c r="C18" s="32" t="s">
        <v>102</v>
      </c>
      <c r="D18" s="32" t="s">
        <v>351</v>
      </c>
      <c r="E18" s="33" t="s">
        <v>352</v>
      </c>
      <c r="F18" s="45">
        <v>0.95</v>
      </c>
      <c r="G18" s="34"/>
      <c r="H18" s="5">
        <v>30</v>
      </c>
      <c r="I18" s="5">
        <v>30</v>
      </c>
      <c r="J18" s="5"/>
    </row>
    <row r="19" ht="24" customHeight="1" spans="1:10">
      <c r="A19" s="30"/>
      <c r="B19" s="35"/>
      <c r="C19" s="32" t="s">
        <v>107</v>
      </c>
      <c r="D19" s="32"/>
      <c r="E19" s="33"/>
      <c r="F19" s="5"/>
      <c r="G19" s="34"/>
      <c r="H19" s="5"/>
      <c r="I19" s="5"/>
      <c r="J19" s="5"/>
    </row>
    <row r="20" ht="24" customHeight="1" spans="1:10">
      <c r="A20" s="30"/>
      <c r="B20" s="35"/>
      <c r="C20" s="32" t="s">
        <v>108</v>
      </c>
      <c r="D20" s="32"/>
      <c r="E20" s="33"/>
      <c r="F20" s="5"/>
      <c r="G20" s="34"/>
      <c r="H20" s="5"/>
      <c r="I20" s="5"/>
      <c r="J20" s="5"/>
    </row>
    <row r="21" ht="24" customHeight="1" spans="1:10">
      <c r="A21" s="30"/>
      <c r="B21" s="36"/>
      <c r="C21" s="32" t="s">
        <v>109</v>
      </c>
      <c r="D21" s="32" t="s">
        <v>353</v>
      </c>
      <c r="E21" s="33" t="s">
        <v>354</v>
      </c>
      <c r="F21" s="5" t="s">
        <v>355</v>
      </c>
      <c r="G21" s="34"/>
      <c r="H21" s="5">
        <v>10</v>
      </c>
      <c r="I21" s="5">
        <v>10</v>
      </c>
      <c r="J21" s="5"/>
    </row>
    <row r="22" ht="24" customHeight="1" spans="1:10">
      <c r="A22" s="30"/>
      <c r="B22" s="32" t="s">
        <v>112</v>
      </c>
      <c r="C22" s="32" t="s">
        <v>113</v>
      </c>
      <c r="D22" s="32"/>
      <c r="E22" s="33"/>
      <c r="F22" s="5"/>
      <c r="G22" s="34"/>
      <c r="H22" s="5"/>
      <c r="I22" s="5"/>
      <c r="J22" s="5"/>
    </row>
    <row r="23" ht="45" customHeight="1" spans="1:10">
      <c r="A23" s="37" t="s">
        <v>119</v>
      </c>
      <c r="B23" s="37"/>
      <c r="C23" s="37"/>
      <c r="D23" s="37"/>
      <c r="E23" s="37"/>
      <c r="F23" s="37"/>
      <c r="G23" s="37"/>
      <c r="H23" s="37">
        <f>SUM(H13:H22)+H5</f>
        <v>100</v>
      </c>
      <c r="I23" s="37">
        <f>SUM(I13:I22)</f>
        <v>90</v>
      </c>
      <c r="J23" s="37"/>
    </row>
    <row r="24" ht="51" customHeight="1" spans="1:10">
      <c r="A24" s="38" t="s">
        <v>120</v>
      </c>
      <c r="B24" s="57" t="s">
        <v>356</v>
      </c>
      <c r="C24" s="40"/>
      <c r="D24" s="40"/>
      <c r="E24" s="40"/>
      <c r="F24" s="40"/>
      <c r="G24" s="40"/>
      <c r="H24" s="40"/>
      <c r="I24" s="40"/>
      <c r="J24" s="44"/>
    </row>
    <row r="25" ht="71" customHeight="1" spans="1:10">
      <c r="A25" s="38" t="s">
        <v>121</v>
      </c>
      <c r="B25" s="7"/>
      <c r="C25" s="7"/>
      <c r="D25" s="7"/>
      <c r="E25" s="7"/>
      <c r="F25" s="7"/>
      <c r="G25" s="7"/>
      <c r="H25" s="7"/>
      <c r="I25" s="7"/>
      <c r="J25" s="7"/>
    </row>
    <row r="26" ht="173" customHeight="1" spans="1:10">
      <c r="A26" s="41" t="s">
        <v>122</v>
      </c>
      <c r="B26" s="41"/>
      <c r="C26" s="41"/>
      <c r="D26" s="41"/>
      <c r="E26" s="41"/>
      <c r="F26" s="41"/>
      <c r="G26" s="41"/>
      <c r="H26" s="41"/>
      <c r="I26" s="41"/>
      <c r="J26" s="41"/>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B25:J25"/>
    <mergeCell ref="A26:J26"/>
    <mergeCell ref="A3:A9"/>
    <mergeCell ref="A10:A11"/>
    <mergeCell ref="A12:A22"/>
    <mergeCell ref="B13:B17"/>
    <mergeCell ref="B18:B21"/>
    <mergeCell ref="C13:C14"/>
  </mergeCells>
  <conditionalFormatting sqref="H2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6"/>
  <sheetViews>
    <sheetView workbookViewId="0">
      <selection activeCell="B24" sqref="B24:J24"/>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4" t="s">
        <v>34</v>
      </c>
      <c r="B1" s="4"/>
      <c r="C1" s="4"/>
      <c r="D1" s="4"/>
      <c r="E1" s="4" t="s">
        <v>35</v>
      </c>
      <c r="F1" s="4"/>
      <c r="G1" s="4"/>
      <c r="H1" s="4" t="s">
        <v>36</v>
      </c>
      <c r="I1" s="4"/>
      <c r="J1" s="4"/>
    </row>
    <row r="2" ht="24" customHeight="1" spans="1:10">
      <c r="A2" s="5" t="s">
        <v>37</v>
      </c>
      <c r="B2" s="6" t="s">
        <v>357</v>
      </c>
      <c r="C2" s="7"/>
      <c r="D2" s="7"/>
      <c r="E2" s="7"/>
      <c r="F2" s="7"/>
      <c r="G2" s="7"/>
      <c r="H2" s="7"/>
      <c r="I2" s="7"/>
      <c r="J2" s="7"/>
    </row>
    <row r="3" ht="24" customHeight="1" spans="1:10">
      <c r="A3" s="5"/>
      <c r="B3" s="8" t="s">
        <v>39</v>
      </c>
      <c r="C3" s="9"/>
      <c r="D3" s="10" t="s">
        <v>40</v>
      </c>
      <c r="E3" s="10" t="s">
        <v>41</v>
      </c>
      <c r="F3" s="10" t="s">
        <v>42</v>
      </c>
      <c r="G3" s="10" t="s">
        <v>43</v>
      </c>
      <c r="H3" s="10" t="s">
        <v>44</v>
      </c>
      <c r="I3" s="42" t="s">
        <v>45</v>
      </c>
      <c r="J3" s="42" t="s">
        <v>46</v>
      </c>
    </row>
    <row r="4" ht="24" customHeight="1" spans="1:10">
      <c r="A4" s="5"/>
      <c r="B4" s="11" t="s">
        <v>47</v>
      </c>
      <c r="C4" s="12"/>
      <c r="D4" s="13">
        <f t="shared" ref="D4:F4" si="0">SUM(D5,D8)</f>
        <v>60</v>
      </c>
      <c r="E4" s="13">
        <f t="shared" si="0"/>
        <v>-60</v>
      </c>
      <c r="F4" s="13">
        <f t="shared" si="0"/>
        <v>0</v>
      </c>
      <c r="G4" s="14" t="e">
        <f>F4/(D4+E4)</f>
        <v>#DIV/0!</v>
      </c>
      <c r="H4" s="15">
        <v>10</v>
      </c>
      <c r="I4" s="15">
        <v>10</v>
      </c>
      <c r="J4" s="15"/>
    </row>
    <row r="5" ht="24" customHeight="1" spans="1:10">
      <c r="A5" s="5"/>
      <c r="B5" s="11" t="s">
        <v>48</v>
      </c>
      <c r="C5" s="12"/>
      <c r="D5" s="13">
        <f t="shared" ref="D5:F5" si="1">SUM(D6:D7)</f>
        <v>60</v>
      </c>
      <c r="E5" s="13">
        <f t="shared" si="1"/>
        <v>-60</v>
      </c>
      <c r="F5" s="13">
        <f t="shared" si="1"/>
        <v>0</v>
      </c>
      <c r="G5" s="15" t="s">
        <v>49</v>
      </c>
      <c r="H5" s="15" t="s">
        <v>49</v>
      </c>
      <c r="I5" s="15" t="s">
        <v>49</v>
      </c>
      <c r="J5" s="15" t="s">
        <v>49</v>
      </c>
    </row>
    <row r="6" ht="24" customHeight="1" spans="1:10">
      <c r="A6" s="5"/>
      <c r="B6" s="16" t="s">
        <v>50</v>
      </c>
      <c r="C6" s="17"/>
      <c r="D6" s="13">
        <v>60</v>
      </c>
      <c r="E6" s="13">
        <v>-60</v>
      </c>
      <c r="F6" s="13">
        <v>0</v>
      </c>
      <c r="G6" s="15" t="s">
        <v>49</v>
      </c>
      <c r="H6" s="15" t="s">
        <v>49</v>
      </c>
      <c r="I6" s="15" t="s">
        <v>49</v>
      </c>
      <c r="J6" s="15" t="s">
        <v>49</v>
      </c>
    </row>
    <row r="7" ht="24" customHeight="1" spans="1:10">
      <c r="A7" s="5"/>
      <c r="B7" s="16" t="s">
        <v>51</v>
      </c>
      <c r="C7" s="17"/>
      <c r="D7" s="13"/>
      <c r="E7" s="13"/>
      <c r="F7" s="13"/>
      <c r="G7" s="15" t="s">
        <v>49</v>
      </c>
      <c r="H7" s="15" t="s">
        <v>49</v>
      </c>
      <c r="I7" s="15" t="s">
        <v>49</v>
      </c>
      <c r="J7" s="15" t="s">
        <v>49</v>
      </c>
    </row>
    <row r="8" ht="24" customHeight="1" spans="1:10">
      <c r="A8" s="5"/>
      <c r="B8" s="11" t="s">
        <v>52</v>
      </c>
      <c r="C8" s="12"/>
      <c r="D8" s="13"/>
      <c r="E8" s="13"/>
      <c r="F8" s="13"/>
      <c r="G8" s="15" t="s">
        <v>49</v>
      </c>
      <c r="H8" s="15" t="s">
        <v>49</v>
      </c>
      <c r="I8" s="15" t="s">
        <v>49</v>
      </c>
      <c r="J8" s="15" t="s">
        <v>49</v>
      </c>
    </row>
    <row r="9" ht="24" customHeight="1" spans="1:10">
      <c r="A9" s="18" t="s">
        <v>53</v>
      </c>
      <c r="B9" s="19" t="s">
        <v>54</v>
      </c>
      <c r="C9" s="20"/>
      <c r="D9" s="20"/>
      <c r="E9" s="21"/>
      <c r="F9" s="22" t="s">
        <v>55</v>
      </c>
      <c r="G9" s="23"/>
      <c r="H9" s="23"/>
      <c r="I9" s="23"/>
      <c r="J9" s="43"/>
    </row>
    <row r="10" ht="93" customHeight="1" spans="1:10">
      <c r="A10" s="24"/>
      <c r="B10" s="25" t="s">
        <v>358</v>
      </c>
      <c r="C10" s="26"/>
      <c r="D10" s="26"/>
      <c r="E10" s="27"/>
      <c r="F10" s="25" t="s">
        <v>359</v>
      </c>
      <c r="G10" s="26"/>
      <c r="H10" s="26"/>
      <c r="I10" s="26"/>
      <c r="J10" s="27"/>
    </row>
    <row r="11" s="1" customFormat="1" ht="24" customHeight="1" spans="1:10">
      <c r="A11" s="29" t="s">
        <v>57</v>
      </c>
      <c r="B11" s="5" t="s">
        <v>58</v>
      </c>
      <c r="C11" s="5" t="s">
        <v>59</v>
      </c>
      <c r="D11" s="5" t="s">
        <v>60</v>
      </c>
      <c r="E11" s="5" t="s">
        <v>61</v>
      </c>
      <c r="F11" s="5" t="s">
        <v>62</v>
      </c>
      <c r="G11" s="5" t="s">
        <v>63</v>
      </c>
      <c r="H11" s="5" t="s">
        <v>44</v>
      </c>
      <c r="I11" s="5" t="s">
        <v>45</v>
      </c>
      <c r="J11" s="42" t="s">
        <v>46</v>
      </c>
    </row>
    <row r="12" ht="36" customHeight="1" spans="1:10">
      <c r="A12" s="30"/>
      <c r="B12" s="31" t="s">
        <v>64</v>
      </c>
      <c r="C12" s="32" t="s">
        <v>65</v>
      </c>
      <c r="D12" s="32" t="s">
        <v>360</v>
      </c>
      <c r="E12" s="33" t="s">
        <v>361</v>
      </c>
      <c r="F12" s="5" t="s">
        <v>362</v>
      </c>
      <c r="G12" s="34"/>
      <c r="H12" s="5">
        <v>20</v>
      </c>
      <c r="I12" s="5">
        <v>20</v>
      </c>
      <c r="J12" s="5"/>
    </row>
    <row r="13" ht="24" customHeight="1" spans="1:10">
      <c r="A13" s="30"/>
      <c r="B13" s="35"/>
      <c r="C13" s="31" t="s">
        <v>85</v>
      </c>
      <c r="D13" s="32" t="s">
        <v>363</v>
      </c>
      <c r="E13" s="33" t="s">
        <v>364</v>
      </c>
      <c r="F13" s="45">
        <v>0.99</v>
      </c>
      <c r="G13" s="34"/>
      <c r="H13" s="5">
        <v>10</v>
      </c>
      <c r="I13" s="5">
        <v>10</v>
      </c>
      <c r="J13" s="5"/>
    </row>
    <row r="14" ht="24" customHeight="1" spans="1:10">
      <c r="A14" s="30"/>
      <c r="B14" s="35"/>
      <c r="C14" s="36"/>
      <c r="D14" s="32" t="s">
        <v>365</v>
      </c>
      <c r="E14" s="33" t="s">
        <v>364</v>
      </c>
      <c r="F14" s="45">
        <v>0.99</v>
      </c>
      <c r="G14" s="34"/>
      <c r="H14" s="5">
        <v>10</v>
      </c>
      <c r="I14" s="5">
        <v>10</v>
      </c>
      <c r="J14" s="5"/>
    </row>
    <row r="15" ht="46" customHeight="1" spans="1:10">
      <c r="A15" s="30"/>
      <c r="B15" s="35"/>
      <c r="C15" s="32" t="s">
        <v>94</v>
      </c>
      <c r="D15" s="32" t="s">
        <v>366</v>
      </c>
      <c r="E15" s="33" t="s">
        <v>367</v>
      </c>
      <c r="F15" s="55">
        <v>44197</v>
      </c>
      <c r="G15" s="34" t="s">
        <v>368</v>
      </c>
      <c r="H15" s="5">
        <v>5</v>
      </c>
      <c r="I15" s="5">
        <v>0</v>
      </c>
      <c r="J15" s="5"/>
    </row>
    <row r="16" ht="24" customHeight="1" spans="1:10">
      <c r="A16" s="30"/>
      <c r="B16" s="36"/>
      <c r="C16" s="32" t="s">
        <v>97</v>
      </c>
      <c r="D16" s="32" t="s">
        <v>369</v>
      </c>
      <c r="E16" s="33" t="s">
        <v>370</v>
      </c>
      <c r="F16" s="56" t="s">
        <v>371</v>
      </c>
      <c r="G16" s="13"/>
      <c r="H16" s="5">
        <v>5</v>
      </c>
      <c r="I16" s="5">
        <v>5</v>
      </c>
      <c r="J16" s="13"/>
    </row>
    <row r="17" ht="24" customHeight="1" spans="1:10">
      <c r="A17" s="30"/>
      <c r="B17" s="31" t="s">
        <v>101</v>
      </c>
      <c r="C17" s="31" t="s">
        <v>102</v>
      </c>
      <c r="D17" s="32" t="s">
        <v>372</v>
      </c>
      <c r="E17" s="33" t="s">
        <v>373</v>
      </c>
      <c r="F17" s="33" t="s">
        <v>373</v>
      </c>
      <c r="G17" s="34"/>
      <c r="H17" s="5">
        <v>15</v>
      </c>
      <c r="I17" s="5">
        <v>15</v>
      </c>
      <c r="J17" s="5"/>
    </row>
    <row r="18" ht="24" customHeight="1" spans="1:10">
      <c r="A18" s="30"/>
      <c r="B18" s="35"/>
      <c r="C18" s="36"/>
      <c r="D18" s="32" t="s">
        <v>374</v>
      </c>
      <c r="E18" s="33" t="s">
        <v>375</v>
      </c>
      <c r="F18" s="33" t="s">
        <v>375</v>
      </c>
      <c r="G18" s="34"/>
      <c r="H18" s="5">
        <v>15</v>
      </c>
      <c r="I18" s="5">
        <v>15</v>
      </c>
      <c r="J18" s="5"/>
    </row>
    <row r="19" ht="24" customHeight="1" spans="1:10">
      <c r="A19" s="30"/>
      <c r="B19" s="35"/>
      <c r="C19" s="32" t="s">
        <v>107</v>
      </c>
      <c r="D19" s="32"/>
      <c r="E19" s="33"/>
      <c r="F19" s="5"/>
      <c r="G19" s="34"/>
      <c r="H19" s="5"/>
      <c r="I19" s="5"/>
      <c r="J19" s="5"/>
    </row>
    <row r="20" ht="24" customHeight="1" spans="1:10">
      <c r="A20" s="30"/>
      <c r="B20" s="35"/>
      <c r="C20" s="32" t="s">
        <v>108</v>
      </c>
      <c r="D20" s="32"/>
      <c r="E20" s="33"/>
      <c r="F20" s="5"/>
      <c r="G20" s="34"/>
      <c r="H20" s="5"/>
      <c r="I20" s="5"/>
      <c r="J20" s="5"/>
    </row>
    <row r="21" ht="24" customHeight="1" spans="1:10">
      <c r="A21" s="30"/>
      <c r="B21" s="36"/>
      <c r="C21" s="32" t="s">
        <v>109</v>
      </c>
      <c r="D21" s="32"/>
      <c r="E21" s="33"/>
      <c r="F21" s="5"/>
      <c r="G21" s="34"/>
      <c r="H21" s="5"/>
      <c r="I21" s="5"/>
      <c r="J21" s="5"/>
    </row>
    <row r="22" ht="24" customHeight="1" spans="1:10">
      <c r="A22" s="30"/>
      <c r="B22" s="32" t="s">
        <v>112</v>
      </c>
      <c r="C22" s="32" t="s">
        <v>113</v>
      </c>
      <c r="D22" s="32" t="s">
        <v>376</v>
      </c>
      <c r="E22" s="33" t="s">
        <v>377</v>
      </c>
      <c r="F22" s="45">
        <v>0.95</v>
      </c>
      <c r="G22" s="34"/>
      <c r="H22" s="5">
        <v>10</v>
      </c>
      <c r="I22" s="5">
        <v>10</v>
      </c>
      <c r="J22" s="5"/>
    </row>
    <row r="23" ht="45" customHeight="1" spans="1:10">
      <c r="A23" s="37" t="s">
        <v>119</v>
      </c>
      <c r="B23" s="37"/>
      <c r="C23" s="37"/>
      <c r="D23" s="37"/>
      <c r="E23" s="37"/>
      <c r="F23" s="37"/>
      <c r="G23" s="37"/>
      <c r="H23" s="37">
        <f>SUM(H12:H22)+H4</f>
        <v>100</v>
      </c>
      <c r="I23" s="5">
        <f>SUM(I12:I22)+I4</f>
        <v>95</v>
      </c>
      <c r="J23" s="37"/>
    </row>
    <row r="24" ht="51" customHeight="1" spans="1:10">
      <c r="A24" s="38" t="s">
        <v>120</v>
      </c>
      <c r="B24" s="47" t="s">
        <v>378</v>
      </c>
      <c r="C24" s="48"/>
      <c r="D24" s="48"/>
      <c r="E24" s="48"/>
      <c r="F24" s="48"/>
      <c r="G24" s="48"/>
      <c r="H24" s="48"/>
      <c r="I24" s="48"/>
      <c r="J24" s="6"/>
    </row>
    <row r="25" ht="71" customHeight="1" spans="1:10">
      <c r="A25" s="38" t="s">
        <v>121</v>
      </c>
      <c r="B25" s="7"/>
      <c r="C25" s="7"/>
      <c r="D25" s="7"/>
      <c r="E25" s="7"/>
      <c r="F25" s="7"/>
      <c r="G25" s="7"/>
      <c r="H25" s="7"/>
      <c r="I25" s="7"/>
      <c r="J25" s="7"/>
    </row>
    <row r="26" ht="173" customHeight="1" spans="1:10">
      <c r="A26" s="41" t="s">
        <v>122</v>
      </c>
      <c r="B26" s="41"/>
      <c r="C26" s="41"/>
      <c r="D26" s="41"/>
      <c r="E26" s="41"/>
      <c r="F26" s="41"/>
      <c r="G26" s="41"/>
      <c r="H26" s="41"/>
      <c r="I26" s="41"/>
      <c r="J26" s="41"/>
    </row>
  </sheetData>
  <mergeCells count="25">
    <mergeCell ref="A1:D1"/>
    <mergeCell ref="E1:G1"/>
    <mergeCell ref="H1:J1"/>
    <mergeCell ref="B2:J2"/>
    <mergeCell ref="B3:C3"/>
    <mergeCell ref="B4:C4"/>
    <mergeCell ref="B5:C5"/>
    <mergeCell ref="B6:C6"/>
    <mergeCell ref="B7:C7"/>
    <mergeCell ref="B8:C8"/>
    <mergeCell ref="B9:E9"/>
    <mergeCell ref="F9:J9"/>
    <mergeCell ref="B10:E10"/>
    <mergeCell ref="F10:J10"/>
    <mergeCell ref="A23:G23"/>
    <mergeCell ref="B24:J24"/>
    <mergeCell ref="B25:J25"/>
    <mergeCell ref="A26:J26"/>
    <mergeCell ref="A2:A8"/>
    <mergeCell ref="A9:A10"/>
    <mergeCell ref="A11:A22"/>
    <mergeCell ref="B12:B16"/>
    <mergeCell ref="B17:B21"/>
    <mergeCell ref="C13:C14"/>
    <mergeCell ref="C17:C18"/>
  </mergeCells>
  <conditionalFormatting sqref="H2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K31"/>
  <sheetViews>
    <sheetView workbookViewId="0">
      <selection activeCell="B29" sqref="B29:J29"/>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1" width="27.75" style="2" customWidth="1"/>
    <col min="12"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379</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1">
      <c r="A5" s="5"/>
      <c r="B5" s="11" t="s">
        <v>47</v>
      </c>
      <c r="C5" s="12"/>
      <c r="D5" s="13">
        <f t="shared" ref="D5:F5" si="0">SUM(D6,D9)</f>
        <v>876</v>
      </c>
      <c r="E5" s="13">
        <f t="shared" si="0"/>
        <v>-34.39</v>
      </c>
      <c r="F5" s="13">
        <f t="shared" si="0"/>
        <v>841.61</v>
      </c>
      <c r="G5" s="14">
        <f>F5/(D5+E5)</f>
        <v>1</v>
      </c>
      <c r="H5" s="15">
        <v>10</v>
      </c>
      <c r="I5" s="15">
        <v>10</v>
      </c>
      <c r="J5" s="15"/>
      <c r="K5" s="49"/>
    </row>
    <row r="6" ht="24" customHeight="1" spans="1:11">
      <c r="A6" s="5"/>
      <c r="B6" s="11" t="s">
        <v>48</v>
      </c>
      <c r="C6" s="12"/>
      <c r="D6" s="13">
        <f t="shared" ref="D6:F6" si="1">SUM(D7:D8)</f>
        <v>876</v>
      </c>
      <c r="E6" s="13">
        <f t="shared" si="1"/>
        <v>-34.39</v>
      </c>
      <c r="F6" s="13">
        <f t="shared" si="1"/>
        <v>841.61</v>
      </c>
      <c r="G6" s="15" t="s">
        <v>49</v>
      </c>
      <c r="H6" s="15" t="s">
        <v>49</v>
      </c>
      <c r="I6" s="15" t="s">
        <v>49</v>
      </c>
      <c r="J6" s="15" t="s">
        <v>49</v>
      </c>
      <c r="K6" s="49"/>
    </row>
    <row r="7" ht="24" customHeight="1" spans="1:11">
      <c r="A7" s="5"/>
      <c r="B7" s="16" t="s">
        <v>50</v>
      </c>
      <c r="C7" s="17"/>
      <c r="D7" s="13">
        <v>876</v>
      </c>
      <c r="E7" s="13">
        <f>F7-D7</f>
        <v>-34.39</v>
      </c>
      <c r="F7" s="13">
        <v>841.61</v>
      </c>
      <c r="G7" s="15" t="s">
        <v>49</v>
      </c>
      <c r="H7" s="15" t="s">
        <v>49</v>
      </c>
      <c r="I7" s="15" t="s">
        <v>49</v>
      </c>
      <c r="J7" s="15" t="s">
        <v>49</v>
      </c>
      <c r="K7" s="49"/>
    </row>
    <row r="8" ht="24" customHeight="1" spans="1:11">
      <c r="A8" s="5"/>
      <c r="B8" s="16" t="s">
        <v>51</v>
      </c>
      <c r="C8" s="17"/>
      <c r="D8" s="13"/>
      <c r="E8" s="13"/>
      <c r="F8" s="13"/>
      <c r="G8" s="15" t="s">
        <v>49</v>
      </c>
      <c r="H8" s="15" t="s">
        <v>49</v>
      </c>
      <c r="I8" s="15" t="s">
        <v>49</v>
      </c>
      <c r="J8" s="15" t="s">
        <v>49</v>
      </c>
      <c r="K8" s="49"/>
    </row>
    <row r="9" ht="24" customHeight="1" spans="1:11">
      <c r="A9" s="5"/>
      <c r="B9" s="11" t="s">
        <v>52</v>
      </c>
      <c r="C9" s="12"/>
      <c r="D9" s="13"/>
      <c r="E9" s="13"/>
      <c r="F9" s="13"/>
      <c r="G9" s="15" t="s">
        <v>49</v>
      </c>
      <c r="H9" s="15" t="s">
        <v>49</v>
      </c>
      <c r="I9" s="15" t="s">
        <v>49</v>
      </c>
      <c r="J9" s="15" t="s">
        <v>49</v>
      </c>
      <c r="K9" s="49"/>
    </row>
    <row r="10" ht="24" customHeight="1" spans="1:11">
      <c r="A10" s="18" t="s">
        <v>53</v>
      </c>
      <c r="B10" s="19" t="s">
        <v>54</v>
      </c>
      <c r="C10" s="20"/>
      <c r="D10" s="20"/>
      <c r="E10" s="21"/>
      <c r="F10" s="22" t="s">
        <v>55</v>
      </c>
      <c r="G10" s="23"/>
      <c r="H10" s="23"/>
      <c r="I10" s="23"/>
      <c r="J10" s="43"/>
      <c r="K10" s="50"/>
    </row>
    <row r="11" ht="93" customHeight="1" spans="1:11">
      <c r="A11" s="24"/>
      <c r="B11" s="25" t="s">
        <v>380</v>
      </c>
      <c r="C11" s="26"/>
      <c r="D11" s="26"/>
      <c r="E11" s="27"/>
      <c r="F11" s="25" t="s">
        <v>381</v>
      </c>
      <c r="G11" s="26"/>
      <c r="H11" s="26"/>
      <c r="I11" s="26"/>
      <c r="J11" s="27"/>
      <c r="K11" s="50"/>
    </row>
    <row r="12" s="1" customFormat="1" ht="24" customHeight="1" spans="1:11">
      <c r="A12" s="29" t="s">
        <v>57</v>
      </c>
      <c r="B12" s="5" t="s">
        <v>58</v>
      </c>
      <c r="C12" s="5" t="s">
        <v>59</v>
      </c>
      <c r="D12" s="5" t="s">
        <v>60</v>
      </c>
      <c r="E12" s="5" t="s">
        <v>61</v>
      </c>
      <c r="F12" s="5" t="s">
        <v>62</v>
      </c>
      <c r="G12" s="5" t="s">
        <v>63</v>
      </c>
      <c r="H12" s="5" t="s">
        <v>44</v>
      </c>
      <c r="I12" s="5" t="s">
        <v>45</v>
      </c>
      <c r="J12" s="42" t="s">
        <v>46</v>
      </c>
      <c r="K12" s="51"/>
    </row>
    <row r="13" ht="24" spans="1:11">
      <c r="A13" s="30"/>
      <c r="B13" s="31" t="s">
        <v>64</v>
      </c>
      <c r="C13" s="31" t="s">
        <v>65</v>
      </c>
      <c r="D13" s="32" t="s">
        <v>382</v>
      </c>
      <c r="E13" s="33" t="s">
        <v>383</v>
      </c>
      <c r="F13" s="5" t="s">
        <v>384</v>
      </c>
      <c r="G13" s="34"/>
      <c r="H13" s="5">
        <v>3</v>
      </c>
      <c r="I13" s="5">
        <v>3</v>
      </c>
      <c r="J13" s="5"/>
      <c r="K13" s="52"/>
    </row>
    <row r="14" ht="24" customHeight="1" spans="1:11">
      <c r="A14" s="30"/>
      <c r="B14" s="35"/>
      <c r="C14" s="35"/>
      <c r="D14" s="32" t="s">
        <v>385</v>
      </c>
      <c r="E14" s="33" t="s">
        <v>386</v>
      </c>
      <c r="F14" s="5" t="s">
        <v>387</v>
      </c>
      <c r="G14" s="34"/>
      <c r="H14" s="5">
        <v>3</v>
      </c>
      <c r="I14" s="5">
        <v>3</v>
      </c>
      <c r="J14" s="5"/>
      <c r="K14" s="50"/>
    </row>
    <row r="15" ht="24" customHeight="1" spans="1:11">
      <c r="A15" s="30"/>
      <c r="B15" s="35"/>
      <c r="C15" s="35"/>
      <c r="D15" s="32" t="s">
        <v>388</v>
      </c>
      <c r="E15" s="33" t="s">
        <v>389</v>
      </c>
      <c r="F15" s="5" t="s">
        <v>390</v>
      </c>
      <c r="G15" s="34"/>
      <c r="H15" s="5">
        <v>3</v>
      </c>
      <c r="I15" s="5">
        <v>3</v>
      </c>
      <c r="J15" s="5"/>
      <c r="K15" s="50"/>
    </row>
    <row r="16" ht="24" customHeight="1" spans="1:11">
      <c r="A16" s="30"/>
      <c r="B16" s="35"/>
      <c r="C16" s="35"/>
      <c r="D16" s="32" t="s">
        <v>391</v>
      </c>
      <c r="E16" s="33" t="s">
        <v>392</v>
      </c>
      <c r="F16" s="5" t="s">
        <v>393</v>
      </c>
      <c r="G16" s="34"/>
      <c r="H16" s="5">
        <v>3</v>
      </c>
      <c r="I16" s="5">
        <v>3</v>
      </c>
      <c r="J16" s="5"/>
      <c r="K16" s="50"/>
    </row>
    <row r="17" ht="24" customHeight="1" spans="1:11">
      <c r="A17" s="30"/>
      <c r="B17" s="35"/>
      <c r="C17" s="35"/>
      <c r="D17" s="32" t="s">
        <v>394</v>
      </c>
      <c r="E17" s="33" t="s">
        <v>395</v>
      </c>
      <c r="F17" s="45">
        <v>0.99</v>
      </c>
      <c r="G17" s="34"/>
      <c r="H17" s="5">
        <v>2</v>
      </c>
      <c r="I17" s="5">
        <v>2</v>
      </c>
      <c r="J17" s="5"/>
      <c r="K17" s="50"/>
    </row>
    <row r="18" ht="24" customHeight="1" spans="1:11">
      <c r="A18" s="30"/>
      <c r="B18" s="35"/>
      <c r="C18" s="35"/>
      <c r="D18" s="32" t="s">
        <v>396</v>
      </c>
      <c r="E18" s="33" t="s">
        <v>397</v>
      </c>
      <c r="F18" s="5" t="s">
        <v>398</v>
      </c>
      <c r="G18" s="34"/>
      <c r="H18" s="5">
        <v>3</v>
      </c>
      <c r="I18" s="5">
        <v>3</v>
      </c>
      <c r="J18" s="5"/>
      <c r="K18" s="50"/>
    </row>
    <row r="19" ht="24" customHeight="1" spans="1:11">
      <c r="A19" s="30"/>
      <c r="B19" s="35"/>
      <c r="C19" s="36"/>
      <c r="D19" s="32" t="s">
        <v>399</v>
      </c>
      <c r="E19" s="33" t="s">
        <v>400</v>
      </c>
      <c r="F19" s="5" t="s">
        <v>401</v>
      </c>
      <c r="G19" s="34"/>
      <c r="H19" s="5">
        <v>3</v>
      </c>
      <c r="I19" s="5">
        <v>3</v>
      </c>
      <c r="J19" s="5"/>
      <c r="K19" s="50"/>
    </row>
    <row r="20" ht="24" customHeight="1" spans="1:11">
      <c r="A20" s="30"/>
      <c r="B20" s="35"/>
      <c r="C20" s="32" t="s">
        <v>85</v>
      </c>
      <c r="D20" s="32" t="s">
        <v>363</v>
      </c>
      <c r="E20" s="33" t="s">
        <v>364</v>
      </c>
      <c r="F20" s="45">
        <v>0.99</v>
      </c>
      <c r="G20" s="34"/>
      <c r="H20" s="5">
        <v>20</v>
      </c>
      <c r="I20" s="5">
        <v>20</v>
      </c>
      <c r="J20" s="5"/>
      <c r="K20" s="52"/>
    </row>
    <row r="21" ht="24" customHeight="1" spans="1:11">
      <c r="A21" s="30"/>
      <c r="B21" s="35"/>
      <c r="C21" s="32" t="s">
        <v>94</v>
      </c>
      <c r="D21" s="32" t="s">
        <v>402</v>
      </c>
      <c r="E21" s="33" t="s">
        <v>364</v>
      </c>
      <c r="F21" s="45">
        <v>0.99</v>
      </c>
      <c r="G21" s="34"/>
      <c r="H21" s="5">
        <v>5</v>
      </c>
      <c r="I21" s="5">
        <v>5</v>
      </c>
      <c r="J21" s="5"/>
      <c r="K21" s="50"/>
    </row>
    <row r="22" ht="24" customHeight="1" spans="1:11">
      <c r="A22" s="30"/>
      <c r="B22" s="36"/>
      <c r="C22" s="32" t="s">
        <v>97</v>
      </c>
      <c r="D22" s="32" t="s">
        <v>403</v>
      </c>
      <c r="E22" s="33" t="s">
        <v>404</v>
      </c>
      <c r="F22" s="13" t="s">
        <v>405</v>
      </c>
      <c r="G22" s="13"/>
      <c r="H22" s="5">
        <v>5</v>
      </c>
      <c r="I22" s="5">
        <v>5</v>
      </c>
      <c r="J22" s="13"/>
      <c r="K22" s="52"/>
    </row>
    <row r="23" ht="24" customHeight="1" spans="1:11">
      <c r="A23" s="30"/>
      <c r="B23" s="31" t="s">
        <v>101</v>
      </c>
      <c r="C23" s="32" t="s">
        <v>102</v>
      </c>
      <c r="D23" s="32" t="s">
        <v>406</v>
      </c>
      <c r="E23" s="33" t="s">
        <v>407</v>
      </c>
      <c r="F23" s="5" t="s">
        <v>408</v>
      </c>
      <c r="G23" s="34"/>
      <c r="H23" s="5">
        <v>30</v>
      </c>
      <c r="I23" s="5">
        <v>30</v>
      </c>
      <c r="J23" s="5"/>
      <c r="K23" s="52"/>
    </row>
    <row r="24" ht="24" customHeight="1" spans="1:11">
      <c r="A24" s="30"/>
      <c r="B24" s="35"/>
      <c r="C24" s="32" t="s">
        <v>107</v>
      </c>
      <c r="D24" s="32"/>
      <c r="E24" s="33"/>
      <c r="F24" s="5"/>
      <c r="G24" s="34"/>
      <c r="H24" s="5"/>
      <c r="I24" s="5"/>
      <c r="J24" s="5"/>
      <c r="K24" s="50"/>
    </row>
    <row r="25" ht="24" customHeight="1" spans="1:11">
      <c r="A25" s="30"/>
      <c r="B25" s="35"/>
      <c r="C25" s="32" t="s">
        <v>108</v>
      </c>
      <c r="D25" s="32"/>
      <c r="E25" s="33"/>
      <c r="F25" s="5"/>
      <c r="G25" s="34"/>
      <c r="H25" s="5"/>
      <c r="I25" s="5"/>
      <c r="J25" s="5"/>
      <c r="K25" s="52"/>
    </row>
    <row r="26" ht="24" customHeight="1" spans="1:10">
      <c r="A26" s="30"/>
      <c r="B26" s="36"/>
      <c r="C26" s="32" t="s">
        <v>109</v>
      </c>
      <c r="D26" s="32"/>
      <c r="E26" s="33"/>
      <c r="F26" s="5"/>
      <c r="G26" s="34"/>
      <c r="H26" s="5"/>
      <c r="I26" s="5"/>
      <c r="J26" s="5"/>
    </row>
    <row r="27" ht="24" customHeight="1" spans="1:11">
      <c r="A27" s="30"/>
      <c r="B27" s="32" t="s">
        <v>112</v>
      </c>
      <c r="C27" s="32" t="s">
        <v>113</v>
      </c>
      <c r="D27" s="32" t="s">
        <v>376</v>
      </c>
      <c r="E27" s="33" t="s">
        <v>264</v>
      </c>
      <c r="F27" s="45">
        <v>0.95</v>
      </c>
      <c r="G27" s="34"/>
      <c r="H27" s="5">
        <v>10</v>
      </c>
      <c r="I27" s="5">
        <v>10</v>
      </c>
      <c r="J27" s="5"/>
      <c r="K27" s="52"/>
    </row>
    <row r="28" ht="45" customHeight="1" spans="1:11">
      <c r="A28" s="37" t="s">
        <v>119</v>
      </c>
      <c r="B28" s="37"/>
      <c r="C28" s="37"/>
      <c r="D28" s="37"/>
      <c r="E28" s="37"/>
      <c r="F28" s="37"/>
      <c r="G28" s="37"/>
      <c r="H28" s="37">
        <f>SUM(H13:H27)+H5</f>
        <v>100</v>
      </c>
      <c r="I28" s="54">
        <f>SUM(I13:I27)+I5</f>
        <v>100</v>
      </c>
      <c r="J28" s="37"/>
      <c r="K28" s="53"/>
    </row>
    <row r="29" ht="51" customHeight="1" spans="1:11">
      <c r="A29" s="38" t="s">
        <v>120</v>
      </c>
      <c r="B29" s="47" t="s">
        <v>378</v>
      </c>
      <c r="C29" s="48"/>
      <c r="D29" s="48"/>
      <c r="E29" s="48"/>
      <c r="F29" s="48"/>
      <c r="G29" s="48"/>
      <c r="H29" s="48"/>
      <c r="I29" s="48"/>
      <c r="J29" s="6"/>
      <c r="K29" s="53"/>
    </row>
    <row r="30" ht="71" customHeight="1" spans="1:10">
      <c r="A30" s="38" t="s">
        <v>121</v>
      </c>
      <c r="B30" s="7"/>
      <c r="C30" s="7"/>
      <c r="D30" s="7"/>
      <c r="E30" s="7"/>
      <c r="F30" s="7"/>
      <c r="G30" s="7"/>
      <c r="H30" s="7"/>
      <c r="I30" s="7"/>
      <c r="J30" s="7"/>
    </row>
    <row r="31" ht="173" customHeight="1" spans="1:10">
      <c r="A31" s="41" t="s">
        <v>122</v>
      </c>
      <c r="B31" s="41"/>
      <c r="C31" s="41"/>
      <c r="D31" s="41"/>
      <c r="E31" s="41"/>
      <c r="F31" s="41"/>
      <c r="G31" s="41"/>
      <c r="H31" s="41"/>
      <c r="I31" s="41"/>
      <c r="J31" s="41"/>
    </row>
  </sheetData>
  <mergeCells count="26">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8:G28"/>
    <mergeCell ref="B29:J29"/>
    <mergeCell ref="B30:J30"/>
    <mergeCell ref="A31:J31"/>
    <mergeCell ref="A3:A9"/>
    <mergeCell ref="A10:A11"/>
    <mergeCell ref="A12:A27"/>
    <mergeCell ref="B13:B22"/>
    <mergeCell ref="B23:B26"/>
    <mergeCell ref="C13:C19"/>
    <mergeCell ref="K5:K9"/>
  </mergeCells>
  <conditionalFormatting sqref="H28:I28">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K27"/>
  <sheetViews>
    <sheetView workbookViewId="0">
      <selection activeCell="B25" sqref="B25:J25"/>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1" width="27.75" style="2" customWidth="1"/>
    <col min="12"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409</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1">
      <c r="A5" s="5"/>
      <c r="B5" s="11" t="s">
        <v>47</v>
      </c>
      <c r="C5" s="12"/>
      <c r="D5" s="13">
        <f t="shared" ref="D5:F5" si="0">SUM(D6,D9)</f>
        <v>20</v>
      </c>
      <c r="E5" s="13">
        <f t="shared" si="0"/>
        <v>0</v>
      </c>
      <c r="F5" s="13">
        <f t="shared" si="0"/>
        <v>20</v>
      </c>
      <c r="G5" s="14">
        <f>F5/(D5+E5)</f>
        <v>1</v>
      </c>
      <c r="H5" s="15">
        <v>10</v>
      </c>
      <c r="I5" s="15">
        <f>G5*10</f>
        <v>10</v>
      </c>
      <c r="J5" s="15"/>
      <c r="K5" s="49"/>
    </row>
    <row r="6" ht="24" customHeight="1" spans="1:11">
      <c r="A6" s="5"/>
      <c r="B6" s="11" t="s">
        <v>48</v>
      </c>
      <c r="C6" s="12"/>
      <c r="D6" s="13">
        <f t="shared" ref="D6:F6" si="1">SUM(D7:D8)</f>
        <v>20</v>
      </c>
      <c r="E6" s="13">
        <f t="shared" si="1"/>
        <v>0</v>
      </c>
      <c r="F6" s="13">
        <f t="shared" si="1"/>
        <v>20</v>
      </c>
      <c r="G6" s="15" t="s">
        <v>49</v>
      </c>
      <c r="H6" s="15" t="s">
        <v>49</v>
      </c>
      <c r="I6" s="15" t="s">
        <v>49</v>
      </c>
      <c r="J6" s="15" t="s">
        <v>49</v>
      </c>
      <c r="K6" s="49"/>
    </row>
    <row r="7" ht="24" customHeight="1" spans="1:11">
      <c r="A7" s="5"/>
      <c r="B7" s="16" t="s">
        <v>50</v>
      </c>
      <c r="C7" s="17"/>
      <c r="D7" s="13">
        <v>20</v>
      </c>
      <c r="E7" s="13">
        <v>0</v>
      </c>
      <c r="F7" s="13">
        <v>20</v>
      </c>
      <c r="G7" s="15" t="s">
        <v>49</v>
      </c>
      <c r="H7" s="15" t="s">
        <v>49</v>
      </c>
      <c r="I7" s="15" t="s">
        <v>49</v>
      </c>
      <c r="J7" s="15" t="s">
        <v>49</v>
      </c>
      <c r="K7" s="49"/>
    </row>
    <row r="8" ht="24" customHeight="1" spans="1:11">
      <c r="A8" s="5"/>
      <c r="B8" s="16" t="s">
        <v>51</v>
      </c>
      <c r="C8" s="17"/>
      <c r="D8" s="13"/>
      <c r="E8" s="13"/>
      <c r="F8" s="13"/>
      <c r="G8" s="15" t="s">
        <v>49</v>
      </c>
      <c r="H8" s="15" t="s">
        <v>49</v>
      </c>
      <c r="I8" s="15" t="s">
        <v>49</v>
      </c>
      <c r="J8" s="15" t="s">
        <v>49</v>
      </c>
      <c r="K8" s="49"/>
    </row>
    <row r="9" ht="24" customHeight="1" spans="1:11">
      <c r="A9" s="5"/>
      <c r="B9" s="11" t="s">
        <v>52</v>
      </c>
      <c r="C9" s="12"/>
      <c r="D9" s="13"/>
      <c r="E9" s="13"/>
      <c r="F9" s="13"/>
      <c r="G9" s="15" t="s">
        <v>49</v>
      </c>
      <c r="H9" s="15" t="s">
        <v>49</v>
      </c>
      <c r="I9" s="15" t="s">
        <v>49</v>
      </c>
      <c r="J9" s="15" t="s">
        <v>49</v>
      </c>
      <c r="K9" s="49"/>
    </row>
    <row r="10" ht="24" customHeight="1" spans="1:11">
      <c r="A10" s="18" t="s">
        <v>53</v>
      </c>
      <c r="B10" s="19" t="s">
        <v>54</v>
      </c>
      <c r="C10" s="20"/>
      <c r="D10" s="20"/>
      <c r="E10" s="21"/>
      <c r="F10" s="22" t="s">
        <v>55</v>
      </c>
      <c r="G10" s="23"/>
      <c r="H10" s="23"/>
      <c r="I10" s="23"/>
      <c r="J10" s="43"/>
      <c r="K10" s="50"/>
    </row>
    <row r="11" ht="93" customHeight="1" spans="1:11">
      <c r="A11" s="24"/>
      <c r="B11" s="25" t="s">
        <v>410</v>
      </c>
      <c r="C11" s="26"/>
      <c r="D11" s="26"/>
      <c r="E11" s="27"/>
      <c r="F11" s="25" t="s">
        <v>411</v>
      </c>
      <c r="G11" s="26"/>
      <c r="H11" s="26"/>
      <c r="I11" s="26"/>
      <c r="J11" s="27"/>
      <c r="K11" s="50"/>
    </row>
    <row r="12" s="1" customFormat="1" ht="24" customHeight="1" spans="1:11">
      <c r="A12" s="29" t="s">
        <v>57</v>
      </c>
      <c r="B12" s="5" t="s">
        <v>58</v>
      </c>
      <c r="C12" s="5" t="s">
        <v>59</v>
      </c>
      <c r="D12" s="5" t="s">
        <v>60</v>
      </c>
      <c r="E12" s="5" t="s">
        <v>61</v>
      </c>
      <c r="F12" s="5" t="s">
        <v>62</v>
      </c>
      <c r="G12" s="5" t="s">
        <v>63</v>
      </c>
      <c r="H12" s="5" t="s">
        <v>44</v>
      </c>
      <c r="I12" s="5" t="s">
        <v>45</v>
      </c>
      <c r="J12" s="42" t="s">
        <v>46</v>
      </c>
      <c r="K12" s="51"/>
    </row>
    <row r="13" ht="24.75" spans="1:11">
      <c r="A13" s="30"/>
      <c r="B13" s="31" t="s">
        <v>64</v>
      </c>
      <c r="C13" s="31" t="s">
        <v>65</v>
      </c>
      <c r="D13" s="32" t="s">
        <v>394</v>
      </c>
      <c r="E13" s="33" t="s">
        <v>412</v>
      </c>
      <c r="F13" s="45">
        <v>0.99</v>
      </c>
      <c r="G13" s="34"/>
      <c r="H13" s="5">
        <v>10</v>
      </c>
      <c r="I13" s="5">
        <v>10</v>
      </c>
      <c r="J13" s="5"/>
      <c r="K13" s="52"/>
    </row>
    <row r="14" ht="24" customHeight="1" spans="1:11">
      <c r="A14" s="30"/>
      <c r="B14" s="35"/>
      <c r="C14" s="36"/>
      <c r="D14" s="32" t="s">
        <v>413</v>
      </c>
      <c r="E14" s="33" t="s">
        <v>414</v>
      </c>
      <c r="F14" s="5">
        <v>20</v>
      </c>
      <c r="G14" s="34"/>
      <c r="H14" s="5">
        <v>10</v>
      </c>
      <c r="I14" s="5">
        <v>10</v>
      </c>
      <c r="J14" s="5"/>
      <c r="K14" s="50"/>
    </row>
    <row r="15" ht="24" customHeight="1" spans="1:11">
      <c r="A15" s="30"/>
      <c r="B15" s="35"/>
      <c r="C15" s="32" t="s">
        <v>85</v>
      </c>
      <c r="D15" s="32" t="s">
        <v>363</v>
      </c>
      <c r="E15" s="33" t="s">
        <v>364</v>
      </c>
      <c r="F15" s="45">
        <v>0.99</v>
      </c>
      <c r="G15" s="34"/>
      <c r="H15" s="5">
        <v>20</v>
      </c>
      <c r="I15" s="5">
        <v>20</v>
      </c>
      <c r="J15" s="5"/>
      <c r="K15" s="52"/>
    </row>
    <row r="16" ht="24" customHeight="1" spans="1:11">
      <c r="A16" s="30"/>
      <c r="B16" s="35"/>
      <c r="C16" s="32" t="s">
        <v>94</v>
      </c>
      <c r="D16" s="32" t="s">
        <v>366</v>
      </c>
      <c r="E16" s="33" t="s">
        <v>415</v>
      </c>
      <c r="F16" s="5" t="s">
        <v>416</v>
      </c>
      <c r="G16" s="34"/>
      <c r="H16" s="5">
        <v>5</v>
      </c>
      <c r="I16" s="5">
        <v>5</v>
      </c>
      <c r="J16" s="5"/>
      <c r="K16" s="50"/>
    </row>
    <row r="17" ht="24" customHeight="1" spans="1:11">
      <c r="A17" s="30"/>
      <c r="B17" s="36"/>
      <c r="C17" s="32" t="s">
        <v>97</v>
      </c>
      <c r="D17" s="32" t="s">
        <v>417</v>
      </c>
      <c r="E17" s="33" t="s">
        <v>418</v>
      </c>
      <c r="F17" s="33" t="s">
        <v>419</v>
      </c>
      <c r="G17" s="13"/>
      <c r="H17" s="5">
        <v>5</v>
      </c>
      <c r="I17" s="5">
        <v>5</v>
      </c>
      <c r="J17" s="13"/>
      <c r="K17" s="52"/>
    </row>
    <row r="18" ht="24" customHeight="1" spans="1:11">
      <c r="A18" s="30"/>
      <c r="B18" s="31" t="s">
        <v>101</v>
      </c>
      <c r="C18" s="31" t="s">
        <v>102</v>
      </c>
      <c r="D18" s="32" t="s">
        <v>420</v>
      </c>
      <c r="E18" s="33" t="s">
        <v>192</v>
      </c>
      <c r="F18" s="33" t="s">
        <v>192</v>
      </c>
      <c r="G18" s="34"/>
      <c r="H18" s="5">
        <v>15</v>
      </c>
      <c r="I18" s="5">
        <v>15</v>
      </c>
      <c r="J18" s="5"/>
      <c r="K18" s="52"/>
    </row>
    <row r="19" ht="24" customHeight="1" spans="1:11">
      <c r="A19" s="30"/>
      <c r="B19" s="35"/>
      <c r="C19" s="36"/>
      <c r="D19" s="32" t="s">
        <v>421</v>
      </c>
      <c r="E19" s="33" t="s">
        <v>422</v>
      </c>
      <c r="F19" s="33" t="s">
        <v>422</v>
      </c>
      <c r="G19" s="34"/>
      <c r="H19" s="5">
        <v>15</v>
      </c>
      <c r="I19" s="5">
        <v>15</v>
      </c>
      <c r="J19" s="5"/>
      <c r="K19" s="50"/>
    </row>
    <row r="20" ht="24" customHeight="1" spans="1:10">
      <c r="A20" s="30"/>
      <c r="B20" s="35"/>
      <c r="C20" s="32" t="s">
        <v>107</v>
      </c>
      <c r="D20" s="32"/>
      <c r="E20" s="33"/>
      <c r="F20" s="5"/>
      <c r="G20" s="34"/>
      <c r="H20" s="5"/>
      <c r="I20" s="5"/>
      <c r="J20" s="5"/>
    </row>
    <row r="21" ht="24" customHeight="1" spans="1:11">
      <c r="A21" s="30"/>
      <c r="B21" s="35"/>
      <c r="C21" s="32" t="s">
        <v>108</v>
      </c>
      <c r="D21" s="32"/>
      <c r="E21" s="33"/>
      <c r="F21" s="5"/>
      <c r="G21" s="34"/>
      <c r="H21" s="5"/>
      <c r="I21" s="5"/>
      <c r="J21" s="5"/>
      <c r="K21" s="50"/>
    </row>
    <row r="22" ht="24" customHeight="1" spans="1:11">
      <c r="A22" s="30"/>
      <c r="B22" s="36"/>
      <c r="C22" s="32" t="s">
        <v>109</v>
      </c>
      <c r="D22" s="32"/>
      <c r="E22" s="33"/>
      <c r="F22" s="5"/>
      <c r="G22" s="34"/>
      <c r="H22" s="5"/>
      <c r="I22" s="5"/>
      <c r="J22" s="5"/>
      <c r="K22" s="50"/>
    </row>
    <row r="23" ht="24" customHeight="1" spans="1:11">
      <c r="A23" s="30"/>
      <c r="B23" s="32" t="s">
        <v>112</v>
      </c>
      <c r="C23" s="32" t="s">
        <v>113</v>
      </c>
      <c r="D23" s="32" t="s">
        <v>376</v>
      </c>
      <c r="E23" s="33" t="s">
        <v>251</v>
      </c>
      <c r="F23" s="45">
        <v>0.9</v>
      </c>
      <c r="G23" s="34"/>
      <c r="H23" s="5">
        <v>10</v>
      </c>
      <c r="I23" s="5">
        <v>10</v>
      </c>
      <c r="J23" s="5"/>
      <c r="K23" s="52"/>
    </row>
    <row r="24" ht="45" customHeight="1" spans="1:11">
      <c r="A24" s="37" t="s">
        <v>119</v>
      </c>
      <c r="B24" s="37"/>
      <c r="C24" s="37"/>
      <c r="D24" s="37"/>
      <c r="E24" s="37"/>
      <c r="F24" s="37"/>
      <c r="G24" s="37"/>
      <c r="H24" s="37">
        <f>SUM(H13:H23)+H5</f>
        <v>100</v>
      </c>
      <c r="I24" s="5">
        <f>SUM(I13:I23)+I5</f>
        <v>100</v>
      </c>
      <c r="J24" s="37"/>
      <c r="K24" s="53"/>
    </row>
    <row r="25" ht="51" customHeight="1" spans="1:11">
      <c r="A25" s="38" t="s">
        <v>120</v>
      </c>
      <c r="B25" s="47" t="s">
        <v>378</v>
      </c>
      <c r="C25" s="48"/>
      <c r="D25" s="48"/>
      <c r="E25" s="48"/>
      <c r="F25" s="48"/>
      <c r="G25" s="48"/>
      <c r="H25" s="48"/>
      <c r="I25" s="48"/>
      <c r="J25" s="6"/>
      <c r="K25" s="53"/>
    </row>
    <row r="26" ht="71" customHeight="1" spans="1:10">
      <c r="A26" s="38" t="s">
        <v>121</v>
      </c>
      <c r="B26" s="7"/>
      <c r="C26" s="7"/>
      <c r="D26" s="7"/>
      <c r="E26" s="7"/>
      <c r="F26" s="7"/>
      <c r="G26" s="7"/>
      <c r="H26" s="7"/>
      <c r="I26" s="7"/>
      <c r="J26" s="7"/>
    </row>
    <row r="27" ht="173" customHeight="1" spans="1:10">
      <c r="A27" s="41" t="s">
        <v>122</v>
      </c>
      <c r="B27" s="41"/>
      <c r="C27" s="41"/>
      <c r="D27" s="41"/>
      <c r="E27" s="41"/>
      <c r="F27" s="41"/>
      <c r="G27" s="41"/>
      <c r="H27" s="41"/>
      <c r="I27" s="41"/>
      <c r="J27" s="41"/>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4:G24"/>
    <mergeCell ref="B25:J25"/>
    <mergeCell ref="B26:J26"/>
    <mergeCell ref="A27:J27"/>
    <mergeCell ref="A3:A9"/>
    <mergeCell ref="A10:A11"/>
    <mergeCell ref="A12:A23"/>
    <mergeCell ref="B13:B17"/>
    <mergeCell ref="B18:B22"/>
    <mergeCell ref="C13:C14"/>
    <mergeCell ref="C18:C19"/>
    <mergeCell ref="K5:K9"/>
  </mergeCells>
  <conditionalFormatting sqref="H24">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5"/>
  <sheetViews>
    <sheetView workbookViewId="0">
      <selection activeCell="E16" sqref="E16"/>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423</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240</v>
      </c>
      <c r="E5" s="13">
        <f t="shared" si="0"/>
        <v>-93.01</v>
      </c>
      <c r="F5" s="13">
        <f t="shared" si="0"/>
        <v>146.99</v>
      </c>
      <c r="G5" s="14">
        <f>F5/(D5+E5)</f>
        <v>1</v>
      </c>
      <c r="H5" s="15">
        <v>10</v>
      </c>
      <c r="I5" s="15">
        <f>G5*10</f>
        <v>10</v>
      </c>
      <c r="J5" s="15"/>
    </row>
    <row r="6" ht="24" customHeight="1" spans="1:10">
      <c r="A6" s="5"/>
      <c r="B6" s="11" t="s">
        <v>48</v>
      </c>
      <c r="C6" s="12"/>
      <c r="D6" s="13">
        <f t="shared" ref="D6:F6" si="1">SUM(D7:D8)</f>
        <v>240</v>
      </c>
      <c r="E6" s="13">
        <f t="shared" si="1"/>
        <v>-93.01</v>
      </c>
      <c r="F6" s="13">
        <f t="shared" si="1"/>
        <v>146.99</v>
      </c>
      <c r="G6" s="15" t="s">
        <v>49</v>
      </c>
      <c r="H6" s="15" t="s">
        <v>49</v>
      </c>
      <c r="I6" s="15" t="s">
        <v>49</v>
      </c>
      <c r="J6" s="15" t="s">
        <v>49</v>
      </c>
    </row>
    <row r="7" ht="24" customHeight="1" spans="1:10">
      <c r="A7" s="5"/>
      <c r="B7" s="16" t="s">
        <v>50</v>
      </c>
      <c r="C7" s="17"/>
      <c r="D7" s="13">
        <v>240</v>
      </c>
      <c r="E7" s="13">
        <f>F7-D7</f>
        <v>-93.01</v>
      </c>
      <c r="F7" s="46">
        <v>146.99</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424</v>
      </c>
      <c r="C11" s="26"/>
      <c r="D11" s="26"/>
      <c r="E11" s="27"/>
      <c r="F11" s="28" t="s">
        <v>425</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ht="73" customHeight="1" spans="1:10">
      <c r="A13" s="30"/>
      <c r="B13" s="32" t="s">
        <v>64</v>
      </c>
      <c r="C13" s="32" t="s">
        <v>65</v>
      </c>
      <c r="D13" s="32" t="s">
        <v>426</v>
      </c>
      <c r="E13" s="33" t="s">
        <v>427</v>
      </c>
      <c r="F13" s="5" t="s">
        <v>428</v>
      </c>
      <c r="G13" s="34" t="s">
        <v>429</v>
      </c>
      <c r="H13" s="5">
        <v>20</v>
      </c>
      <c r="I13" s="5">
        <v>17</v>
      </c>
      <c r="J13" s="5"/>
    </row>
    <row r="14" ht="24" customHeight="1" spans="1:10">
      <c r="A14" s="30"/>
      <c r="B14" s="32"/>
      <c r="C14" s="32" t="s">
        <v>85</v>
      </c>
      <c r="D14" s="32" t="s">
        <v>430</v>
      </c>
      <c r="E14" s="33" t="s">
        <v>431</v>
      </c>
      <c r="F14" s="33" t="s">
        <v>431</v>
      </c>
      <c r="G14" s="34"/>
      <c r="H14" s="5">
        <v>20</v>
      </c>
      <c r="I14" s="5">
        <v>20</v>
      </c>
      <c r="J14" s="5"/>
    </row>
    <row r="15" ht="24" customHeight="1" spans="1:10">
      <c r="A15" s="30"/>
      <c r="B15" s="32"/>
      <c r="C15" s="32" t="s">
        <v>94</v>
      </c>
      <c r="D15" s="32" t="s">
        <v>432</v>
      </c>
      <c r="E15" s="33" t="s">
        <v>433</v>
      </c>
      <c r="F15" s="33" t="s">
        <v>433</v>
      </c>
      <c r="G15" s="34"/>
      <c r="H15" s="5">
        <v>5</v>
      </c>
      <c r="I15" s="5">
        <v>5</v>
      </c>
      <c r="J15" s="5"/>
    </row>
    <row r="16" ht="80" customHeight="1" spans="1:10">
      <c r="A16" s="30"/>
      <c r="B16" s="32"/>
      <c r="C16" s="32" t="s">
        <v>97</v>
      </c>
      <c r="D16" s="32" t="s">
        <v>434</v>
      </c>
      <c r="E16" s="33" t="s">
        <v>435</v>
      </c>
      <c r="F16" s="33" t="s">
        <v>436</v>
      </c>
      <c r="G16" s="34" t="s">
        <v>429</v>
      </c>
      <c r="H16" s="5">
        <v>5</v>
      </c>
      <c r="I16" s="13">
        <v>3</v>
      </c>
      <c r="J16" s="13"/>
    </row>
    <row r="17" ht="24" customHeight="1" spans="1:10">
      <c r="A17" s="30"/>
      <c r="B17" s="32" t="s">
        <v>101</v>
      </c>
      <c r="C17" s="32" t="s">
        <v>102</v>
      </c>
      <c r="D17" s="32" t="s">
        <v>437</v>
      </c>
      <c r="E17" s="33" t="s">
        <v>438</v>
      </c>
      <c r="F17" s="33" t="s">
        <v>438</v>
      </c>
      <c r="G17" s="34"/>
      <c r="H17" s="5">
        <v>15</v>
      </c>
      <c r="I17" s="5">
        <v>14</v>
      </c>
      <c r="J17" s="5"/>
    </row>
    <row r="18" ht="24" customHeight="1" spans="1:10">
      <c r="A18" s="30"/>
      <c r="B18" s="32"/>
      <c r="C18" s="32" t="s">
        <v>107</v>
      </c>
      <c r="D18" s="32"/>
      <c r="E18" s="33"/>
      <c r="F18" s="5"/>
      <c r="G18" s="34"/>
      <c r="H18" s="5"/>
      <c r="I18" s="5"/>
      <c r="J18" s="5"/>
    </row>
    <row r="19" ht="24" customHeight="1" spans="1:10">
      <c r="A19" s="30"/>
      <c r="B19" s="32"/>
      <c r="C19" s="32" t="s">
        <v>108</v>
      </c>
      <c r="D19" s="32"/>
      <c r="E19" s="33"/>
      <c r="F19" s="5"/>
      <c r="G19" s="34"/>
      <c r="H19" s="5"/>
      <c r="I19" s="5"/>
      <c r="J19" s="5"/>
    </row>
    <row r="20" ht="24" customHeight="1" spans="1:10">
      <c r="A20" s="30"/>
      <c r="B20" s="32"/>
      <c r="C20" s="32" t="s">
        <v>109</v>
      </c>
      <c r="D20" s="32" t="s">
        <v>439</v>
      </c>
      <c r="E20" s="33" t="s">
        <v>440</v>
      </c>
      <c r="F20" s="33" t="s">
        <v>440</v>
      </c>
      <c r="G20" s="34"/>
      <c r="H20" s="5">
        <v>15</v>
      </c>
      <c r="I20" s="5">
        <v>13</v>
      </c>
      <c r="J20" s="5"/>
    </row>
    <row r="21" ht="49" customHeight="1" spans="1:10">
      <c r="A21" s="30"/>
      <c r="B21" s="32" t="s">
        <v>112</v>
      </c>
      <c r="C21" s="32" t="s">
        <v>113</v>
      </c>
      <c r="D21" s="32" t="s">
        <v>441</v>
      </c>
      <c r="E21" s="33" t="s">
        <v>442</v>
      </c>
      <c r="F21" s="33" t="s">
        <v>442</v>
      </c>
      <c r="G21" s="34"/>
      <c r="H21" s="5">
        <v>10</v>
      </c>
      <c r="I21" s="5">
        <v>10</v>
      </c>
      <c r="J21" s="5"/>
    </row>
    <row r="22" ht="45" customHeight="1" spans="1:10">
      <c r="A22" s="37" t="s">
        <v>119</v>
      </c>
      <c r="B22" s="37"/>
      <c r="C22" s="37"/>
      <c r="D22" s="37"/>
      <c r="E22" s="37"/>
      <c r="F22" s="37"/>
      <c r="G22" s="37"/>
      <c r="H22" s="37">
        <f>SUM(H13:H21)+H5</f>
        <v>100</v>
      </c>
      <c r="I22" s="5">
        <f>SUM(I13:I21)+I5</f>
        <v>92</v>
      </c>
      <c r="J22" s="37"/>
    </row>
    <row r="23" ht="51" customHeight="1" spans="1:10">
      <c r="A23" s="38" t="s">
        <v>120</v>
      </c>
      <c r="B23" s="39" t="s">
        <v>443</v>
      </c>
      <c r="C23" s="40"/>
      <c r="D23" s="40"/>
      <c r="E23" s="40"/>
      <c r="F23" s="40"/>
      <c r="G23" s="40"/>
      <c r="H23" s="40"/>
      <c r="I23" s="40"/>
      <c r="J23" s="44"/>
    </row>
    <row r="24" ht="71" customHeight="1" spans="1:10">
      <c r="A24" s="38" t="s">
        <v>121</v>
      </c>
      <c r="B24" s="7"/>
      <c r="C24" s="7"/>
      <c r="D24" s="7"/>
      <c r="E24" s="7"/>
      <c r="F24" s="7"/>
      <c r="G24" s="7"/>
      <c r="H24" s="7"/>
      <c r="I24" s="7"/>
      <c r="J24" s="7"/>
    </row>
    <row r="25" ht="173" customHeight="1" spans="1:10">
      <c r="A25" s="41" t="s">
        <v>122</v>
      </c>
      <c r="B25" s="41"/>
      <c r="C25" s="41"/>
      <c r="D25" s="41"/>
      <c r="E25" s="41"/>
      <c r="F25" s="41"/>
      <c r="G25" s="41"/>
      <c r="H25" s="41"/>
      <c r="I25" s="41"/>
      <c r="J25" s="41"/>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6"/>
    <mergeCell ref="B17:B20"/>
  </mergeCells>
  <conditionalFormatting sqref="H22">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6"/>
  <sheetViews>
    <sheetView workbookViewId="0">
      <selection activeCell="F17" sqref="F17"/>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444</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36</v>
      </c>
      <c r="E5" s="13">
        <f t="shared" si="0"/>
        <v>-0.359999999999999</v>
      </c>
      <c r="F5" s="13">
        <f t="shared" si="0"/>
        <v>35.64</v>
      </c>
      <c r="G5" s="14">
        <f>F5/(D5+E5)</f>
        <v>1</v>
      </c>
      <c r="H5" s="15">
        <v>10</v>
      </c>
      <c r="I5" s="15">
        <f>G5*10</f>
        <v>10</v>
      </c>
      <c r="J5" s="15"/>
    </row>
    <row r="6" ht="24" customHeight="1" spans="1:10">
      <c r="A6" s="5"/>
      <c r="B6" s="11" t="s">
        <v>48</v>
      </c>
      <c r="C6" s="12"/>
      <c r="D6" s="13">
        <f t="shared" ref="D6:F6" si="1">SUM(D7:D8)</f>
        <v>36</v>
      </c>
      <c r="E6" s="13">
        <f t="shared" si="1"/>
        <v>-0.359999999999999</v>
      </c>
      <c r="F6" s="13">
        <f t="shared" si="1"/>
        <v>35.64</v>
      </c>
      <c r="G6" s="15" t="s">
        <v>49</v>
      </c>
      <c r="H6" s="15" t="s">
        <v>49</v>
      </c>
      <c r="I6" s="15" t="s">
        <v>49</v>
      </c>
      <c r="J6" s="15" t="s">
        <v>49</v>
      </c>
    </row>
    <row r="7" ht="24" customHeight="1" spans="1:10">
      <c r="A7" s="5"/>
      <c r="B7" s="16" t="s">
        <v>50</v>
      </c>
      <c r="C7" s="17"/>
      <c r="D7" s="13">
        <v>36</v>
      </c>
      <c r="E7" s="13">
        <f>F7-D7</f>
        <v>-0.359999999999999</v>
      </c>
      <c r="F7" s="13">
        <v>35.64</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445</v>
      </c>
      <c r="C11" s="26"/>
      <c r="D11" s="26"/>
      <c r="E11" s="27"/>
      <c r="F11" s="28" t="s">
        <v>446</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spans="1:10">
      <c r="A13" s="30"/>
      <c r="B13" s="32" t="s">
        <v>64</v>
      </c>
      <c r="C13" s="32" t="s">
        <v>65</v>
      </c>
      <c r="D13" s="32" t="s">
        <v>447</v>
      </c>
      <c r="E13" s="33" t="s">
        <v>448</v>
      </c>
      <c r="F13" s="33" t="s">
        <v>449</v>
      </c>
      <c r="G13" s="34"/>
      <c r="H13" s="5">
        <v>10</v>
      </c>
      <c r="I13" s="5">
        <v>10</v>
      </c>
      <c r="J13" s="5"/>
    </row>
    <row r="14" ht="24" customHeight="1" spans="1:10">
      <c r="A14" s="30"/>
      <c r="B14" s="32"/>
      <c r="C14" s="32"/>
      <c r="D14" s="32" t="s">
        <v>450</v>
      </c>
      <c r="E14" s="33" t="s">
        <v>312</v>
      </c>
      <c r="F14" s="33" t="s">
        <v>442</v>
      </c>
      <c r="G14" s="34"/>
      <c r="H14" s="5">
        <v>10</v>
      </c>
      <c r="I14" s="5">
        <v>10</v>
      </c>
      <c r="J14" s="5"/>
    </row>
    <row r="15" ht="24" customHeight="1" spans="1:10">
      <c r="A15" s="30"/>
      <c r="B15" s="32"/>
      <c r="C15" s="32" t="s">
        <v>85</v>
      </c>
      <c r="D15" s="32" t="s">
        <v>451</v>
      </c>
      <c r="E15" s="33" t="s">
        <v>452</v>
      </c>
      <c r="F15" s="33" t="s">
        <v>452</v>
      </c>
      <c r="G15" s="34"/>
      <c r="H15" s="5">
        <v>20</v>
      </c>
      <c r="I15" s="5">
        <v>18</v>
      </c>
      <c r="J15" s="5"/>
    </row>
    <row r="16" ht="24" customHeight="1" spans="1:10">
      <c r="A16" s="30"/>
      <c r="B16" s="32"/>
      <c r="C16" s="32" t="s">
        <v>94</v>
      </c>
      <c r="D16" s="32" t="s">
        <v>453</v>
      </c>
      <c r="E16" s="33" t="s">
        <v>454</v>
      </c>
      <c r="F16" s="33" t="s">
        <v>454</v>
      </c>
      <c r="G16" s="34"/>
      <c r="H16" s="5">
        <v>5</v>
      </c>
      <c r="I16" s="5">
        <v>5</v>
      </c>
      <c r="J16" s="5"/>
    </row>
    <row r="17" ht="24" customHeight="1" spans="1:10">
      <c r="A17" s="30"/>
      <c r="B17" s="32"/>
      <c r="C17" s="32" t="s">
        <v>97</v>
      </c>
      <c r="D17" s="32" t="s">
        <v>455</v>
      </c>
      <c r="E17" s="33" t="s">
        <v>456</v>
      </c>
      <c r="F17" s="13" t="s">
        <v>457</v>
      </c>
      <c r="G17" s="13"/>
      <c r="H17" s="5">
        <v>5</v>
      </c>
      <c r="I17" s="13">
        <v>5</v>
      </c>
      <c r="J17" s="13"/>
    </row>
    <row r="18" ht="24" customHeight="1" spans="1:10">
      <c r="A18" s="30"/>
      <c r="B18" s="32" t="s">
        <v>101</v>
      </c>
      <c r="C18" s="32" t="s">
        <v>102</v>
      </c>
      <c r="D18" s="32" t="s">
        <v>458</v>
      </c>
      <c r="E18" s="33" t="s">
        <v>459</v>
      </c>
      <c r="F18" s="33" t="s">
        <v>459</v>
      </c>
      <c r="G18" s="34"/>
      <c r="H18" s="5">
        <v>20</v>
      </c>
      <c r="I18" s="5">
        <v>17</v>
      </c>
      <c r="J18" s="5"/>
    </row>
    <row r="19" ht="24" customHeight="1" spans="1:10">
      <c r="A19" s="30"/>
      <c r="B19" s="32"/>
      <c r="C19" s="32" t="s">
        <v>107</v>
      </c>
      <c r="D19" s="32"/>
      <c r="E19" s="33"/>
      <c r="F19" s="5"/>
      <c r="G19" s="34"/>
      <c r="H19" s="5"/>
      <c r="I19" s="5"/>
      <c r="J19" s="5"/>
    </row>
    <row r="20" ht="24" customHeight="1" spans="1:10">
      <c r="A20" s="30"/>
      <c r="B20" s="32"/>
      <c r="C20" s="32" t="s">
        <v>108</v>
      </c>
      <c r="D20" s="32"/>
      <c r="E20" s="33"/>
      <c r="F20" s="5"/>
      <c r="G20" s="34"/>
      <c r="H20" s="5"/>
      <c r="I20" s="5"/>
      <c r="J20" s="5"/>
    </row>
    <row r="21" ht="24" customHeight="1" spans="1:10">
      <c r="A21" s="30"/>
      <c r="B21" s="32"/>
      <c r="C21" s="32" t="s">
        <v>109</v>
      </c>
      <c r="D21" s="32" t="s">
        <v>439</v>
      </c>
      <c r="E21" s="33" t="s">
        <v>460</v>
      </c>
      <c r="F21" s="33" t="s">
        <v>460</v>
      </c>
      <c r="G21" s="34"/>
      <c r="H21" s="5">
        <v>10</v>
      </c>
      <c r="I21" s="5">
        <v>8</v>
      </c>
      <c r="J21" s="5"/>
    </row>
    <row r="22" ht="24" customHeight="1" spans="1:10">
      <c r="A22" s="30"/>
      <c r="B22" s="32" t="s">
        <v>112</v>
      </c>
      <c r="C22" s="32" t="s">
        <v>113</v>
      </c>
      <c r="D22" s="32" t="s">
        <v>263</v>
      </c>
      <c r="E22" s="33" t="s">
        <v>461</v>
      </c>
      <c r="F22" s="33" t="s">
        <v>461</v>
      </c>
      <c r="G22" s="34"/>
      <c r="H22" s="5">
        <v>10</v>
      </c>
      <c r="I22" s="5">
        <v>10</v>
      </c>
      <c r="J22" s="5"/>
    </row>
    <row r="23" ht="45" customHeight="1" spans="1:10">
      <c r="A23" s="37" t="s">
        <v>119</v>
      </c>
      <c r="B23" s="37"/>
      <c r="C23" s="37"/>
      <c r="D23" s="37"/>
      <c r="E23" s="37"/>
      <c r="F23" s="37"/>
      <c r="G23" s="37"/>
      <c r="H23" s="37">
        <f>SUM(H13:H22)+H5</f>
        <v>100</v>
      </c>
      <c r="I23" s="5">
        <f>SUM(I13:I22)+I5</f>
        <v>93</v>
      </c>
      <c r="J23" s="37"/>
    </row>
    <row r="24" ht="51" customHeight="1" spans="1:10">
      <c r="A24" s="38" t="s">
        <v>120</v>
      </c>
      <c r="B24" s="39" t="s">
        <v>462</v>
      </c>
      <c r="C24" s="40"/>
      <c r="D24" s="40"/>
      <c r="E24" s="40"/>
      <c r="F24" s="40"/>
      <c r="G24" s="40"/>
      <c r="H24" s="40"/>
      <c r="I24" s="40"/>
      <c r="J24" s="44"/>
    </row>
    <row r="25" ht="71" customHeight="1" spans="1:10">
      <c r="A25" s="38" t="s">
        <v>121</v>
      </c>
      <c r="B25" s="7"/>
      <c r="C25" s="7"/>
      <c r="D25" s="7"/>
      <c r="E25" s="7"/>
      <c r="F25" s="7"/>
      <c r="G25" s="7"/>
      <c r="H25" s="7"/>
      <c r="I25" s="7"/>
      <c r="J25" s="7"/>
    </row>
    <row r="26" ht="173" customHeight="1" spans="1:10">
      <c r="A26" s="41" t="s">
        <v>122</v>
      </c>
      <c r="B26" s="41"/>
      <c r="C26" s="41"/>
      <c r="D26" s="41"/>
      <c r="E26" s="41"/>
      <c r="F26" s="41"/>
      <c r="G26" s="41"/>
      <c r="H26" s="41"/>
      <c r="I26" s="41"/>
      <c r="J26" s="41"/>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B25:J25"/>
    <mergeCell ref="A26:J26"/>
    <mergeCell ref="A3:A9"/>
    <mergeCell ref="A10:A11"/>
    <mergeCell ref="A12:A22"/>
    <mergeCell ref="B13:B17"/>
    <mergeCell ref="B18:B21"/>
    <mergeCell ref="C13:C14"/>
  </mergeCells>
  <conditionalFormatting sqref="H2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6"/>
  <sheetViews>
    <sheetView topLeftCell="A4" workbookViewId="0">
      <selection activeCell="F20" sqref="F20"/>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463</v>
      </c>
      <c r="B2" s="4"/>
      <c r="C2" s="4"/>
      <c r="D2" s="4"/>
      <c r="E2" s="4" t="s">
        <v>464</v>
      </c>
      <c r="F2" s="4"/>
      <c r="G2" s="4"/>
      <c r="H2" s="4" t="s">
        <v>465</v>
      </c>
      <c r="I2" s="4"/>
      <c r="J2" s="4"/>
    </row>
    <row r="3" ht="24" customHeight="1" spans="1:10">
      <c r="A3" s="5" t="s">
        <v>37</v>
      </c>
      <c r="B3" s="6" t="s">
        <v>466</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46.3</v>
      </c>
      <c r="E5" s="13">
        <f t="shared" si="0"/>
        <v>-5</v>
      </c>
      <c r="F5" s="13">
        <f t="shared" si="0"/>
        <v>41.3</v>
      </c>
      <c r="G5" s="14">
        <f>F5/(D5+E5)</f>
        <v>1</v>
      </c>
      <c r="H5" s="15">
        <v>10</v>
      </c>
      <c r="I5" s="15">
        <f>G5*10</f>
        <v>10</v>
      </c>
      <c r="J5" s="15"/>
    </row>
    <row r="6" ht="24" customHeight="1" spans="1:10">
      <c r="A6" s="5"/>
      <c r="B6" s="11" t="s">
        <v>48</v>
      </c>
      <c r="C6" s="12"/>
      <c r="D6" s="13">
        <f t="shared" ref="D6:F6" si="1">SUM(D7:D8)</f>
        <v>46.3</v>
      </c>
      <c r="E6" s="13">
        <f t="shared" si="1"/>
        <v>-5</v>
      </c>
      <c r="F6" s="13">
        <f t="shared" si="1"/>
        <v>41.3</v>
      </c>
      <c r="G6" s="15" t="s">
        <v>49</v>
      </c>
      <c r="H6" s="15" t="s">
        <v>49</v>
      </c>
      <c r="I6" s="15" t="s">
        <v>49</v>
      </c>
      <c r="J6" s="15" t="s">
        <v>49</v>
      </c>
    </row>
    <row r="7" ht="24" customHeight="1" spans="1:10">
      <c r="A7" s="5"/>
      <c r="B7" s="16" t="s">
        <v>50</v>
      </c>
      <c r="C7" s="17"/>
      <c r="D7" s="13">
        <v>46.3</v>
      </c>
      <c r="E7" s="13">
        <f>F7-D7</f>
        <v>-5</v>
      </c>
      <c r="F7" s="13">
        <v>41.3</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467</v>
      </c>
      <c r="C11" s="26"/>
      <c r="D11" s="26"/>
      <c r="E11" s="27"/>
      <c r="F11" s="28" t="s">
        <v>468</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ht="22.5" spans="1:10">
      <c r="A13" s="30"/>
      <c r="B13" s="32" t="s">
        <v>64</v>
      </c>
      <c r="C13" s="32" t="s">
        <v>65</v>
      </c>
      <c r="D13" s="32" t="s">
        <v>469</v>
      </c>
      <c r="E13" s="33" t="s">
        <v>470</v>
      </c>
      <c r="F13" s="5">
        <v>500</v>
      </c>
      <c r="G13" s="34"/>
      <c r="H13" s="5">
        <v>10</v>
      </c>
      <c r="I13" s="5">
        <v>10</v>
      </c>
      <c r="J13" s="5"/>
    </row>
    <row r="14" ht="24" customHeight="1" spans="1:10">
      <c r="A14" s="30"/>
      <c r="B14" s="32"/>
      <c r="C14" s="32"/>
      <c r="D14" s="32" t="s">
        <v>471</v>
      </c>
      <c r="E14" s="33" t="s">
        <v>472</v>
      </c>
      <c r="F14" s="5" t="s">
        <v>473</v>
      </c>
      <c r="G14" s="34"/>
      <c r="H14" s="5">
        <v>10</v>
      </c>
      <c r="I14" s="5">
        <v>10</v>
      </c>
      <c r="J14" s="5"/>
    </row>
    <row r="15" ht="24" customHeight="1" spans="1:10">
      <c r="A15" s="30"/>
      <c r="B15" s="32"/>
      <c r="C15" s="32" t="s">
        <v>85</v>
      </c>
      <c r="D15" s="32" t="s">
        <v>474</v>
      </c>
      <c r="E15" s="33" t="s">
        <v>225</v>
      </c>
      <c r="F15" s="45">
        <v>1</v>
      </c>
      <c r="G15" s="34"/>
      <c r="H15" s="5">
        <v>20</v>
      </c>
      <c r="I15" s="5">
        <v>20</v>
      </c>
      <c r="J15" s="5"/>
    </row>
    <row r="16" ht="24" customHeight="1" spans="1:10">
      <c r="A16" s="30"/>
      <c r="B16" s="32"/>
      <c r="C16" s="32" t="s">
        <v>94</v>
      </c>
      <c r="D16" s="32" t="s">
        <v>475</v>
      </c>
      <c r="E16" s="33" t="s">
        <v>187</v>
      </c>
      <c r="F16" s="5" t="s">
        <v>476</v>
      </c>
      <c r="G16" s="34"/>
      <c r="H16" s="5">
        <v>5</v>
      </c>
      <c r="I16" s="5">
        <v>5</v>
      </c>
      <c r="J16" s="5"/>
    </row>
    <row r="17" ht="24" customHeight="1" spans="1:10">
      <c r="A17" s="30"/>
      <c r="B17" s="32"/>
      <c r="C17" s="32" t="s">
        <v>97</v>
      </c>
      <c r="D17" s="32" t="s">
        <v>188</v>
      </c>
      <c r="E17" s="33" t="s">
        <v>477</v>
      </c>
      <c r="F17" s="5" t="s">
        <v>478</v>
      </c>
      <c r="G17" s="34"/>
      <c r="H17" s="5">
        <v>5</v>
      </c>
      <c r="I17" s="5">
        <v>5</v>
      </c>
      <c r="J17" s="5"/>
    </row>
    <row r="18" ht="24" customHeight="1" spans="1:10">
      <c r="A18" s="30"/>
      <c r="B18" s="32" t="s">
        <v>101</v>
      </c>
      <c r="C18" s="32" t="s">
        <v>102</v>
      </c>
      <c r="D18" s="32" t="s">
        <v>479</v>
      </c>
      <c r="E18" s="33" t="s">
        <v>480</v>
      </c>
      <c r="F18" s="5" t="s">
        <v>481</v>
      </c>
      <c r="G18" s="34"/>
      <c r="H18" s="5">
        <v>30</v>
      </c>
      <c r="I18" s="5">
        <v>30</v>
      </c>
      <c r="J18" s="5"/>
    </row>
    <row r="19" ht="24" customHeight="1" spans="1:10">
      <c r="A19" s="30"/>
      <c r="B19" s="32"/>
      <c r="C19" s="32" t="s">
        <v>107</v>
      </c>
      <c r="D19" s="32"/>
      <c r="E19" s="33"/>
      <c r="F19" s="5"/>
      <c r="G19" s="34"/>
      <c r="H19" s="5"/>
      <c r="I19" s="5"/>
      <c r="J19" s="5"/>
    </row>
    <row r="20" ht="24" customHeight="1" spans="1:10">
      <c r="A20" s="30"/>
      <c r="B20" s="32"/>
      <c r="C20" s="32" t="s">
        <v>108</v>
      </c>
      <c r="D20" s="32"/>
      <c r="E20" s="33"/>
      <c r="F20" s="5"/>
      <c r="G20" s="34"/>
      <c r="H20" s="5"/>
      <c r="I20" s="5"/>
      <c r="J20" s="5"/>
    </row>
    <row r="21" ht="24" customHeight="1" spans="1:10">
      <c r="A21" s="30"/>
      <c r="B21" s="32"/>
      <c r="C21" s="32" t="s">
        <v>109</v>
      </c>
      <c r="D21" s="32" t="s">
        <v>482</v>
      </c>
      <c r="E21" s="33" t="s">
        <v>483</v>
      </c>
      <c r="F21" s="5" t="s">
        <v>484</v>
      </c>
      <c r="G21" s="34"/>
      <c r="H21" s="5"/>
      <c r="I21" s="5"/>
      <c r="J21" s="5"/>
    </row>
    <row r="22" ht="24" customHeight="1" spans="1:10">
      <c r="A22" s="30"/>
      <c r="B22" s="32" t="s">
        <v>112</v>
      </c>
      <c r="C22" s="32" t="s">
        <v>113</v>
      </c>
      <c r="D22" s="32" t="s">
        <v>485</v>
      </c>
      <c r="E22" s="33" t="s">
        <v>377</v>
      </c>
      <c r="F22" s="45">
        <v>0.95</v>
      </c>
      <c r="G22" s="34"/>
      <c r="H22" s="5">
        <v>10</v>
      </c>
      <c r="I22" s="5">
        <v>9</v>
      </c>
      <c r="J22" s="5"/>
    </row>
    <row r="23" ht="45" customHeight="1" spans="1:10">
      <c r="A23" s="37" t="s">
        <v>119</v>
      </c>
      <c r="B23" s="37"/>
      <c r="C23" s="37"/>
      <c r="D23" s="37"/>
      <c r="E23" s="37"/>
      <c r="F23" s="37"/>
      <c r="G23" s="37"/>
      <c r="H23" s="37">
        <f>SUM(H13:H22)+H5</f>
        <v>100</v>
      </c>
      <c r="I23" s="37">
        <f>SUM(I13:I22)</f>
        <v>89</v>
      </c>
      <c r="J23" s="37"/>
    </row>
    <row r="24" ht="51" customHeight="1" spans="1:10">
      <c r="A24" s="38" t="s">
        <v>120</v>
      </c>
      <c r="B24" s="39" t="s">
        <v>486</v>
      </c>
      <c r="C24" s="40"/>
      <c r="D24" s="40"/>
      <c r="E24" s="40"/>
      <c r="F24" s="40"/>
      <c r="G24" s="40"/>
      <c r="H24" s="40"/>
      <c r="I24" s="40"/>
      <c r="J24" s="44"/>
    </row>
    <row r="25" ht="71" customHeight="1" spans="1:10">
      <c r="A25" s="38" t="s">
        <v>121</v>
      </c>
      <c r="B25" s="7"/>
      <c r="C25" s="7"/>
      <c r="D25" s="7"/>
      <c r="E25" s="7"/>
      <c r="F25" s="7"/>
      <c r="G25" s="7"/>
      <c r="H25" s="7"/>
      <c r="I25" s="7"/>
      <c r="J25" s="7"/>
    </row>
    <row r="26" ht="173" customHeight="1" spans="1:10">
      <c r="A26" s="41" t="s">
        <v>122</v>
      </c>
      <c r="B26" s="41"/>
      <c r="C26" s="41"/>
      <c r="D26" s="41"/>
      <c r="E26" s="41"/>
      <c r="F26" s="41"/>
      <c r="G26" s="41"/>
      <c r="H26" s="41"/>
      <c r="I26" s="41"/>
      <c r="J26" s="41"/>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B25:J25"/>
    <mergeCell ref="A26:J26"/>
    <mergeCell ref="A3:A9"/>
    <mergeCell ref="A10:A11"/>
    <mergeCell ref="A12:A22"/>
    <mergeCell ref="B13:B17"/>
    <mergeCell ref="B18:B21"/>
    <mergeCell ref="C13:C14"/>
  </mergeCells>
  <conditionalFormatting sqref="H2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6"/>
  <sheetViews>
    <sheetView tabSelected="1" workbookViewId="0">
      <selection activeCell="D13" sqref="$A13:$XFD13"/>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487</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35.31</v>
      </c>
      <c r="E5" s="13">
        <f t="shared" si="0"/>
        <v>-35.31</v>
      </c>
      <c r="F5" s="13">
        <f t="shared" si="0"/>
        <v>0</v>
      </c>
      <c r="G5" s="14" t="e">
        <f>F5/(D5+E5)</f>
        <v>#DIV/0!</v>
      </c>
      <c r="H5" s="15">
        <v>10</v>
      </c>
      <c r="I5" s="15" t="e">
        <f>G5*10</f>
        <v>#DIV/0!</v>
      </c>
      <c r="J5" s="15"/>
    </row>
    <row r="6" ht="24" customHeight="1" spans="1:10">
      <c r="A6" s="5"/>
      <c r="B6" s="11" t="s">
        <v>48</v>
      </c>
      <c r="C6" s="12"/>
      <c r="D6" s="13">
        <f t="shared" ref="D6:F6" si="1">SUM(D7:D8)</f>
        <v>35.31</v>
      </c>
      <c r="E6" s="13">
        <f t="shared" si="1"/>
        <v>-35.31</v>
      </c>
      <c r="F6" s="13">
        <f t="shared" si="1"/>
        <v>0</v>
      </c>
      <c r="G6" s="15" t="s">
        <v>49</v>
      </c>
      <c r="H6" s="15" t="s">
        <v>49</v>
      </c>
      <c r="I6" s="15" t="s">
        <v>49</v>
      </c>
      <c r="J6" s="15" t="s">
        <v>49</v>
      </c>
    </row>
    <row r="7" ht="24" customHeight="1" spans="1:10">
      <c r="A7" s="5"/>
      <c r="B7" s="16" t="s">
        <v>50</v>
      </c>
      <c r="C7" s="17"/>
      <c r="D7" s="13">
        <v>35.31</v>
      </c>
      <c r="E7" s="13">
        <f>F7-D7</f>
        <v>-35.31</v>
      </c>
      <c r="F7" s="13">
        <v>0</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488</v>
      </c>
      <c r="C11" s="26"/>
      <c r="D11" s="26"/>
      <c r="E11" s="27"/>
      <c r="F11" s="28" t="s">
        <v>489</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ht="22" customHeight="1" spans="1:10">
      <c r="A13" s="30"/>
      <c r="B13" s="31" t="s">
        <v>64</v>
      </c>
      <c r="C13" s="31" t="s">
        <v>65</v>
      </c>
      <c r="D13" s="32" t="s">
        <v>490</v>
      </c>
      <c r="E13" s="33" t="s">
        <v>491</v>
      </c>
      <c r="F13" s="5" t="s">
        <v>492</v>
      </c>
      <c r="G13" s="34"/>
      <c r="H13" s="5">
        <v>20</v>
      </c>
      <c r="I13" s="5">
        <v>20</v>
      </c>
      <c r="J13" s="5"/>
    </row>
    <row r="14" ht="24" customHeight="1" spans="1:10">
      <c r="A14" s="30"/>
      <c r="B14" s="35"/>
      <c r="C14" s="36"/>
      <c r="D14" s="32" t="s">
        <v>493</v>
      </c>
      <c r="E14" s="33" t="s">
        <v>494</v>
      </c>
      <c r="F14" s="5" t="s">
        <v>495</v>
      </c>
      <c r="G14" s="34"/>
      <c r="H14" s="5"/>
      <c r="I14" s="5"/>
      <c r="J14" s="5"/>
    </row>
    <row r="15" ht="24" customHeight="1" spans="1:10">
      <c r="A15" s="30"/>
      <c r="B15" s="35"/>
      <c r="C15" s="32" t="s">
        <v>85</v>
      </c>
      <c r="D15" s="32" t="s">
        <v>496</v>
      </c>
      <c r="E15" s="33" t="s">
        <v>497</v>
      </c>
      <c r="F15" s="33" t="s">
        <v>497</v>
      </c>
      <c r="G15" s="34"/>
      <c r="H15" s="5">
        <v>20</v>
      </c>
      <c r="I15" s="5">
        <v>20</v>
      </c>
      <c r="J15" s="5"/>
    </row>
    <row r="16" ht="24" customHeight="1" spans="1:10">
      <c r="A16" s="30"/>
      <c r="B16" s="35"/>
      <c r="C16" s="32" t="s">
        <v>94</v>
      </c>
      <c r="D16" s="32" t="s">
        <v>498</v>
      </c>
      <c r="E16" s="33" t="s">
        <v>476</v>
      </c>
      <c r="F16" s="5" t="s">
        <v>476</v>
      </c>
      <c r="G16" s="34"/>
      <c r="H16" s="5">
        <v>5</v>
      </c>
      <c r="I16" s="5">
        <v>5</v>
      </c>
      <c r="J16" s="5"/>
    </row>
    <row r="17" ht="24" customHeight="1" spans="1:10">
      <c r="A17" s="30"/>
      <c r="B17" s="36"/>
      <c r="C17" s="32" t="s">
        <v>97</v>
      </c>
      <c r="D17" s="32" t="s">
        <v>188</v>
      </c>
      <c r="E17" s="33" t="s">
        <v>499</v>
      </c>
      <c r="F17" s="13" t="s">
        <v>500</v>
      </c>
      <c r="G17" s="13"/>
      <c r="H17" s="5">
        <v>5</v>
      </c>
      <c r="I17" s="13">
        <v>5</v>
      </c>
      <c r="J17" s="13"/>
    </row>
    <row r="18" ht="24" customHeight="1" spans="1:10">
      <c r="A18" s="30"/>
      <c r="B18" s="31" t="s">
        <v>101</v>
      </c>
      <c r="C18" s="32" t="s">
        <v>102</v>
      </c>
      <c r="D18" s="32" t="s">
        <v>501</v>
      </c>
      <c r="E18" s="33" t="s">
        <v>502</v>
      </c>
      <c r="F18" s="5" t="s">
        <v>502</v>
      </c>
      <c r="G18" s="34"/>
      <c r="H18" s="5">
        <v>30</v>
      </c>
      <c r="I18" s="5">
        <v>29</v>
      </c>
      <c r="J18" s="5"/>
    </row>
    <row r="19" ht="24" customHeight="1" spans="1:10">
      <c r="A19" s="30"/>
      <c r="B19" s="35"/>
      <c r="C19" s="32" t="s">
        <v>107</v>
      </c>
      <c r="D19" s="32"/>
      <c r="E19" s="33"/>
      <c r="F19" s="5"/>
      <c r="G19" s="34"/>
      <c r="H19" s="5"/>
      <c r="I19" s="5"/>
      <c r="J19" s="5"/>
    </row>
    <row r="20" ht="24" customHeight="1" spans="1:10">
      <c r="A20" s="30"/>
      <c r="B20" s="35"/>
      <c r="C20" s="32" t="s">
        <v>108</v>
      </c>
      <c r="D20" s="32"/>
      <c r="E20" s="33"/>
      <c r="F20" s="5"/>
      <c r="G20" s="34"/>
      <c r="H20" s="5"/>
      <c r="I20" s="5"/>
      <c r="J20" s="5"/>
    </row>
    <row r="21" ht="24" customHeight="1" spans="1:10">
      <c r="A21" s="30"/>
      <c r="B21" s="36"/>
      <c r="C21" s="32" t="s">
        <v>109</v>
      </c>
      <c r="D21" s="32"/>
      <c r="E21" s="33"/>
      <c r="F21" s="5"/>
      <c r="G21" s="34"/>
      <c r="H21" s="5"/>
      <c r="I21" s="5"/>
      <c r="J21" s="5"/>
    </row>
    <row r="22" ht="24" customHeight="1" spans="1:10">
      <c r="A22" s="30"/>
      <c r="B22" s="32" t="s">
        <v>112</v>
      </c>
      <c r="C22" s="32" t="s">
        <v>113</v>
      </c>
      <c r="D22" s="32" t="s">
        <v>485</v>
      </c>
      <c r="E22" s="33" t="s">
        <v>377</v>
      </c>
      <c r="F22" s="33" t="s">
        <v>377</v>
      </c>
      <c r="G22" s="34"/>
      <c r="H22" s="5">
        <v>10</v>
      </c>
      <c r="I22" s="5">
        <v>9</v>
      </c>
      <c r="J22" s="5"/>
    </row>
    <row r="23" ht="45" customHeight="1" spans="1:10">
      <c r="A23" s="37" t="s">
        <v>119</v>
      </c>
      <c r="B23" s="37"/>
      <c r="C23" s="37"/>
      <c r="D23" s="37"/>
      <c r="E23" s="37"/>
      <c r="F23" s="37"/>
      <c r="G23" s="37"/>
      <c r="H23" s="37">
        <f>SUM(H13:H22)+H5</f>
        <v>100</v>
      </c>
      <c r="I23" s="37">
        <f>SUM(I13:I22)</f>
        <v>88</v>
      </c>
      <c r="J23" s="37"/>
    </row>
    <row r="24" ht="51" customHeight="1" spans="1:10">
      <c r="A24" s="38" t="s">
        <v>120</v>
      </c>
      <c r="B24" s="39" t="s">
        <v>503</v>
      </c>
      <c r="C24" s="40"/>
      <c r="D24" s="40"/>
      <c r="E24" s="40"/>
      <c r="F24" s="40"/>
      <c r="G24" s="40"/>
      <c r="H24" s="40"/>
      <c r="I24" s="40"/>
      <c r="J24" s="44"/>
    </row>
    <row r="25" ht="71" customHeight="1" spans="1:10">
      <c r="A25" s="38" t="s">
        <v>121</v>
      </c>
      <c r="B25" s="7"/>
      <c r="C25" s="7"/>
      <c r="D25" s="7"/>
      <c r="E25" s="7"/>
      <c r="F25" s="7"/>
      <c r="G25" s="7"/>
      <c r="H25" s="7"/>
      <c r="I25" s="7"/>
      <c r="J25" s="7"/>
    </row>
    <row r="26" ht="173" customHeight="1" spans="1:10">
      <c r="A26" s="41" t="s">
        <v>122</v>
      </c>
      <c r="B26" s="41"/>
      <c r="C26" s="41"/>
      <c r="D26" s="41"/>
      <c r="E26" s="41"/>
      <c r="F26" s="41"/>
      <c r="G26" s="41"/>
      <c r="H26" s="41"/>
      <c r="I26" s="41"/>
      <c r="J26" s="41"/>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B25:J25"/>
    <mergeCell ref="A26:J26"/>
    <mergeCell ref="A3:A9"/>
    <mergeCell ref="A10:A11"/>
    <mergeCell ref="A12:A22"/>
    <mergeCell ref="B13:B17"/>
    <mergeCell ref="B18:B21"/>
    <mergeCell ref="C13:C14"/>
  </mergeCells>
  <conditionalFormatting sqref="H2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4"/>
  <sheetViews>
    <sheetView workbookViewId="0">
      <selection activeCell="H4" sqref="H4"/>
    </sheetView>
  </sheetViews>
  <sheetFormatPr defaultColWidth="9" defaultRowHeight="13.5" outlineLevelRow="3" outlineLevelCol="7"/>
  <cols>
    <col min="8" max="8" width="11.5"/>
  </cols>
  <sheetData>
    <row r="4" spans="8:8">
      <c r="H4">
        <f>'1'!F5+'2'!F5+'3'!F5+'4'!F5+'5'!F5+'6'!F5+'7'!F5+'8'!F5+'9'!F5+'10'!F5+'11'!F4+'12'!F5+'13'!F5+'14'!F5+'15'!F5+'16'!F5+'17'!F5</f>
        <v>2574.12048</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6"/>
  <sheetViews>
    <sheetView workbookViewId="0">
      <selection activeCell="O4" sqref="O4"/>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38</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64</v>
      </c>
      <c r="E5" s="13">
        <f t="shared" si="0"/>
        <v>-40.74152</v>
      </c>
      <c r="F5" s="13">
        <f t="shared" si="0"/>
        <v>23.25848</v>
      </c>
      <c r="G5" s="14">
        <f>F5/(D5+E5)</f>
        <v>1</v>
      </c>
      <c r="H5" s="15">
        <v>10</v>
      </c>
      <c r="I5" s="15">
        <f>G5*10</f>
        <v>10</v>
      </c>
      <c r="J5" s="15"/>
    </row>
    <row r="6" ht="24" customHeight="1" spans="1:10">
      <c r="A6" s="5"/>
      <c r="B6" s="11" t="s">
        <v>48</v>
      </c>
      <c r="C6" s="12"/>
      <c r="D6" s="13">
        <v>64</v>
      </c>
      <c r="E6" s="13">
        <f>F6-D6</f>
        <v>-40.74152</v>
      </c>
      <c r="F6" s="13">
        <v>23.25848</v>
      </c>
      <c r="G6" s="15" t="s">
        <v>49</v>
      </c>
      <c r="H6" s="15" t="s">
        <v>49</v>
      </c>
      <c r="I6" s="15" t="s">
        <v>49</v>
      </c>
      <c r="J6" s="15" t="s">
        <v>49</v>
      </c>
    </row>
    <row r="7" ht="24" customHeight="1" spans="1:10">
      <c r="A7" s="5"/>
      <c r="B7" s="16" t="s">
        <v>50</v>
      </c>
      <c r="C7" s="17"/>
      <c r="D7" s="13"/>
      <c r="E7" s="13"/>
      <c r="F7" s="13"/>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50" customHeight="1" spans="1:10">
      <c r="A11" s="24"/>
      <c r="B11" s="25" t="s">
        <v>56</v>
      </c>
      <c r="C11" s="26"/>
      <c r="D11" s="26"/>
      <c r="E11" s="27"/>
      <c r="F11" s="25" t="s">
        <v>56</v>
      </c>
      <c r="G11" s="26"/>
      <c r="H11" s="26"/>
      <c r="I11" s="26"/>
      <c r="J11" s="27"/>
    </row>
    <row r="12" s="1" customFormat="1" ht="24" customHeight="1" spans="1:10">
      <c r="A12" s="29" t="s">
        <v>57</v>
      </c>
      <c r="B12" s="5" t="s">
        <v>58</v>
      </c>
      <c r="C12" s="5" t="s">
        <v>59</v>
      </c>
      <c r="D12" s="5" t="s">
        <v>60</v>
      </c>
      <c r="E12" s="5" t="s">
        <v>61</v>
      </c>
      <c r="F12" s="5" t="s">
        <v>62</v>
      </c>
      <c r="G12" s="5" t="s">
        <v>63</v>
      </c>
      <c r="H12" s="5" t="s">
        <v>44</v>
      </c>
      <c r="I12" s="5" t="s">
        <v>45</v>
      </c>
      <c r="J12" s="42" t="s">
        <v>46</v>
      </c>
    </row>
    <row r="13" ht="22.5" spans="1:10">
      <c r="A13" s="30"/>
      <c r="B13" s="32" t="s">
        <v>64</v>
      </c>
      <c r="C13" s="32" t="s">
        <v>65</v>
      </c>
      <c r="D13" s="32" t="s">
        <v>66</v>
      </c>
      <c r="E13" s="33" t="s">
        <v>67</v>
      </c>
      <c r="F13" s="5" t="s">
        <v>68</v>
      </c>
      <c r="G13" s="34"/>
      <c r="H13" s="5">
        <v>3</v>
      </c>
      <c r="I13" s="5">
        <v>3</v>
      </c>
      <c r="J13" s="5"/>
    </row>
    <row r="14" ht="24" customHeight="1" spans="1:10">
      <c r="A14" s="30"/>
      <c r="B14" s="32"/>
      <c r="C14" s="32"/>
      <c r="D14" s="32" t="s">
        <v>69</v>
      </c>
      <c r="E14" s="33" t="s">
        <v>70</v>
      </c>
      <c r="F14" s="5">
        <v>0</v>
      </c>
      <c r="G14" s="34"/>
      <c r="H14" s="5">
        <v>3</v>
      </c>
      <c r="I14" s="5">
        <v>3</v>
      </c>
      <c r="J14" s="5"/>
    </row>
    <row r="15" ht="24" customHeight="1" spans="1:10">
      <c r="A15" s="30"/>
      <c r="B15" s="32"/>
      <c r="C15" s="32"/>
      <c r="D15" s="32" t="s">
        <v>71</v>
      </c>
      <c r="E15" s="33" t="s">
        <v>72</v>
      </c>
      <c r="F15" s="5" t="s">
        <v>73</v>
      </c>
      <c r="G15" s="34"/>
      <c r="H15" s="5">
        <v>3</v>
      </c>
      <c r="I15" s="5">
        <v>3</v>
      </c>
      <c r="J15" s="5"/>
    </row>
    <row r="16" ht="24" customHeight="1" spans="1:10">
      <c r="A16" s="30"/>
      <c r="B16" s="32"/>
      <c r="C16" s="32"/>
      <c r="D16" s="32" t="s">
        <v>74</v>
      </c>
      <c r="E16" s="33" t="s">
        <v>75</v>
      </c>
      <c r="F16" s="5" t="s">
        <v>76</v>
      </c>
      <c r="G16" s="34"/>
      <c r="H16" s="5">
        <v>2</v>
      </c>
      <c r="I16" s="5">
        <v>2</v>
      </c>
      <c r="J16" s="5"/>
    </row>
    <row r="17" ht="24" customHeight="1" spans="1:10">
      <c r="A17" s="30"/>
      <c r="B17" s="32"/>
      <c r="C17" s="32"/>
      <c r="D17" s="32" t="s">
        <v>77</v>
      </c>
      <c r="E17" s="33" t="s">
        <v>78</v>
      </c>
      <c r="F17" s="5" t="s">
        <v>79</v>
      </c>
      <c r="G17" s="34"/>
      <c r="H17" s="5">
        <v>3</v>
      </c>
      <c r="I17" s="5">
        <v>3</v>
      </c>
      <c r="J17" s="5"/>
    </row>
    <row r="18" ht="24" customHeight="1" spans="1:10">
      <c r="A18" s="30"/>
      <c r="B18" s="32"/>
      <c r="C18" s="32"/>
      <c r="D18" s="32" t="s">
        <v>80</v>
      </c>
      <c r="E18" s="33" t="s">
        <v>81</v>
      </c>
      <c r="F18" s="5" t="s">
        <v>82</v>
      </c>
      <c r="G18" s="34"/>
      <c r="H18" s="5">
        <v>3</v>
      </c>
      <c r="I18" s="5">
        <v>3</v>
      </c>
      <c r="J18" s="5"/>
    </row>
    <row r="19" ht="24" customHeight="1" spans="1:10">
      <c r="A19" s="30"/>
      <c r="B19" s="32"/>
      <c r="C19" s="32"/>
      <c r="D19" s="32" t="s">
        <v>83</v>
      </c>
      <c r="E19" s="33" t="s">
        <v>78</v>
      </c>
      <c r="F19" s="5" t="s">
        <v>84</v>
      </c>
      <c r="G19" s="34"/>
      <c r="H19" s="5">
        <v>3</v>
      </c>
      <c r="I19" s="5">
        <v>3</v>
      </c>
      <c r="J19" s="5"/>
    </row>
    <row r="20" ht="24" customHeight="1" spans="1:10">
      <c r="A20" s="30"/>
      <c r="B20" s="32"/>
      <c r="C20" s="32" t="s">
        <v>85</v>
      </c>
      <c r="D20" s="32" t="s">
        <v>86</v>
      </c>
      <c r="E20" s="33" t="s">
        <v>87</v>
      </c>
      <c r="F20" s="33" t="s">
        <v>87</v>
      </c>
      <c r="G20" s="34"/>
      <c r="H20" s="5">
        <v>5</v>
      </c>
      <c r="I20" s="5">
        <v>5</v>
      </c>
      <c r="J20" s="5"/>
    </row>
    <row r="21" ht="24" customHeight="1" spans="1:10">
      <c r="A21" s="30"/>
      <c r="B21" s="32"/>
      <c r="C21" s="32"/>
      <c r="D21" s="32" t="s">
        <v>88</v>
      </c>
      <c r="E21" s="33" t="s">
        <v>87</v>
      </c>
      <c r="F21" s="33" t="s">
        <v>87</v>
      </c>
      <c r="G21" s="34"/>
      <c r="H21" s="5">
        <v>5</v>
      </c>
      <c r="I21" s="5">
        <v>5</v>
      </c>
      <c r="J21" s="5"/>
    </row>
    <row r="22" ht="24" customHeight="1" spans="1:10">
      <c r="A22" s="30"/>
      <c r="B22" s="32"/>
      <c r="C22" s="32"/>
      <c r="D22" s="32" t="s">
        <v>89</v>
      </c>
      <c r="E22" s="33" t="s">
        <v>90</v>
      </c>
      <c r="F22" s="33" t="s">
        <v>90</v>
      </c>
      <c r="G22" s="34"/>
      <c r="H22" s="5">
        <v>5</v>
      </c>
      <c r="I22" s="5">
        <v>5</v>
      </c>
      <c r="J22" s="5"/>
    </row>
    <row r="23" ht="24" customHeight="1" spans="1:10">
      <c r="A23" s="30"/>
      <c r="B23" s="32"/>
      <c r="C23" s="32"/>
      <c r="D23" s="32" t="s">
        <v>91</v>
      </c>
      <c r="E23" s="33" t="s">
        <v>92</v>
      </c>
      <c r="F23" s="33" t="s">
        <v>93</v>
      </c>
      <c r="G23" s="34"/>
      <c r="H23" s="5">
        <v>5</v>
      </c>
      <c r="I23" s="5">
        <v>5</v>
      </c>
      <c r="J23" s="5"/>
    </row>
    <row r="24" ht="24" customHeight="1" spans="1:10">
      <c r="A24" s="30"/>
      <c r="B24" s="32"/>
      <c r="C24" s="32" t="s">
        <v>94</v>
      </c>
      <c r="D24" s="32" t="s">
        <v>95</v>
      </c>
      <c r="E24" s="33" t="s">
        <v>96</v>
      </c>
      <c r="F24" s="33" t="s">
        <v>96</v>
      </c>
      <c r="G24" s="34"/>
      <c r="H24" s="5">
        <v>5</v>
      </c>
      <c r="I24" s="5">
        <v>5</v>
      </c>
      <c r="J24" s="5"/>
    </row>
    <row r="25" ht="24" customHeight="1" spans="1:10">
      <c r="A25" s="30"/>
      <c r="B25" s="32"/>
      <c r="C25" s="32" t="s">
        <v>97</v>
      </c>
      <c r="D25" s="32" t="s">
        <v>98</v>
      </c>
      <c r="E25" s="33" t="s">
        <v>99</v>
      </c>
      <c r="F25" s="33" t="s">
        <v>100</v>
      </c>
      <c r="G25" s="13"/>
      <c r="H25" s="5">
        <v>5</v>
      </c>
      <c r="I25" s="5">
        <v>5</v>
      </c>
      <c r="J25" s="13"/>
    </row>
    <row r="26" ht="24" customHeight="1" spans="1:10">
      <c r="A26" s="30"/>
      <c r="B26" s="32" t="s">
        <v>101</v>
      </c>
      <c r="C26" s="32" t="s">
        <v>102</v>
      </c>
      <c r="D26" s="32" t="s">
        <v>103</v>
      </c>
      <c r="E26" s="33" t="s">
        <v>104</v>
      </c>
      <c r="F26" s="33" t="s">
        <v>104</v>
      </c>
      <c r="G26" s="34"/>
      <c r="H26" s="5">
        <v>10</v>
      </c>
      <c r="I26" s="5">
        <v>7</v>
      </c>
      <c r="J26" s="5"/>
    </row>
    <row r="27" ht="24" customHeight="1" spans="1:10">
      <c r="A27" s="30"/>
      <c r="B27" s="32"/>
      <c r="C27" s="32"/>
      <c r="D27" s="32" t="s">
        <v>105</v>
      </c>
      <c r="E27" s="33" t="s">
        <v>106</v>
      </c>
      <c r="F27" s="33" t="s">
        <v>106</v>
      </c>
      <c r="G27" s="34"/>
      <c r="H27" s="5">
        <v>10</v>
      </c>
      <c r="I27" s="5">
        <v>7</v>
      </c>
      <c r="J27" s="5"/>
    </row>
    <row r="28" ht="24" customHeight="1" spans="1:10">
      <c r="A28" s="30"/>
      <c r="B28" s="32"/>
      <c r="C28" s="32" t="s">
        <v>107</v>
      </c>
      <c r="D28" s="32"/>
      <c r="E28" s="5"/>
      <c r="F28" s="5"/>
      <c r="G28" s="34"/>
      <c r="H28" s="5"/>
      <c r="I28" s="5"/>
      <c r="J28" s="5"/>
    </row>
    <row r="29" ht="24" customHeight="1" spans="1:10">
      <c r="A29" s="30"/>
      <c r="B29" s="32"/>
      <c r="C29" s="32" t="s">
        <v>108</v>
      </c>
      <c r="D29" s="32"/>
      <c r="E29" s="5"/>
      <c r="F29" s="5"/>
      <c r="G29" s="34"/>
      <c r="H29" s="5"/>
      <c r="I29" s="5"/>
      <c r="J29" s="5"/>
    </row>
    <row r="30" ht="24" customHeight="1" spans="1:10">
      <c r="A30" s="61"/>
      <c r="B30" s="32"/>
      <c r="C30" s="32" t="s">
        <v>109</v>
      </c>
      <c r="D30" s="32" t="s">
        <v>110</v>
      </c>
      <c r="E30" s="62" t="s">
        <v>111</v>
      </c>
      <c r="F30" s="62" t="s">
        <v>111</v>
      </c>
      <c r="G30" s="63"/>
      <c r="H30" s="64">
        <v>10</v>
      </c>
      <c r="I30" s="64">
        <v>7</v>
      </c>
      <c r="J30" s="64"/>
    </row>
    <row r="31" ht="24" customHeight="1" spans="1:10">
      <c r="A31" s="61"/>
      <c r="B31" s="32" t="s">
        <v>112</v>
      </c>
      <c r="C31" s="32" t="s">
        <v>113</v>
      </c>
      <c r="D31" s="32" t="s">
        <v>114</v>
      </c>
      <c r="E31" s="62" t="s">
        <v>115</v>
      </c>
      <c r="F31" s="62" t="s">
        <v>116</v>
      </c>
      <c r="G31" s="63"/>
      <c r="H31" s="64">
        <v>5</v>
      </c>
      <c r="I31" s="64">
        <v>3</v>
      </c>
      <c r="J31" s="64"/>
    </row>
    <row r="32" ht="24" customHeight="1" spans="1:10">
      <c r="A32" s="61"/>
      <c r="B32" s="32"/>
      <c r="C32" s="32"/>
      <c r="D32" s="32" t="s">
        <v>117</v>
      </c>
      <c r="E32" s="62" t="s">
        <v>118</v>
      </c>
      <c r="F32" s="62" t="s">
        <v>116</v>
      </c>
      <c r="G32" s="63"/>
      <c r="H32" s="64">
        <v>5</v>
      </c>
      <c r="I32" s="64">
        <v>5</v>
      </c>
      <c r="J32" s="64"/>
    </row>
    <row r="33" ht="26" customHeight="1" spans="1:10">
      <c r="A33" s="37" t="s">
        <v>119</v>
      </c>
      <c r="B33" s="37"/>
      <c r="C33" s="37"/>
      <c r="D33" s="37"/>
      <c r="E33" s="37"/>
      <c r="F33" s="37"/>
      <c r="G33" s="37"/>
      <c r="H33" s="37">
        <f>SUM(H13:H32)+H5</f>
        <v>100</v>
      </c>
      <c r="I33" s="64">
        <f>SUM(I13:I32)+I5</f>
        <v>89</v>
      </c>
      <c r="J33" s="37"/>
    </row>
    <row r="34" ht="51" customHeight="1" spans="1:10">
      <c r="A34" s="38" t="s">
        <v>120</v>
      </c>
      <c r="B34" s="57" t="s">
        <v>56</v>
      </c>
      <c r="C34" s="65"/>
      <c r="D34" s="65"/>
      <c r="E34" s="65"/>
      <c r="F34" s="65"/>
      <c r="G34" s="65"/>
      <c r="H34" s="65"/>
      <c r="I34" s="65"/>
      <c r="J34" s="66"/>
    </row>
    <row r="35" ht="71" customHeight="1" spans="1:10">
      <c r="A35" s="38" t="s">
        <v>121</v>
      </c>
      <c r="B35" s="7"/>
      <c r="C35" s="7"/>
      <c r="D35" s="7"/>
      <c r="E35" s="7"/>
      <c r="F35" s="7"/>
      <c r="G35" s="7"/>
      <c r="H35" s="7"/>
      <c r="I35" s="7"/>
      <c r="J35" s="7"/>
    </row>
    <row r="36" ht="173" customHeight="1" spans="1:10">
      <c r="A36" s="41" t="s">
        <v>122</v>
      </c>
      <c r="B36" s="41"/>
      <c r="C36" s="41"/>
      <c r="D36" s="41"/>
      <c r="E36" s="41"/>
      <c r="F36" s="41"/>
      <c r="G36" s="41"/>
      <c r="H36" s="41"/>
      <c r="I36" s="41"/>
      <c r="J36" s="41"/>
    </row>
  </sheetData>
  <mergeCells count="29">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33:G33"/>
    <mergeCell ref="B34:J34"/>
    <mergeCell ref="B35:J35"/>
    <mergeCell ref="A36:J36"/>
    <mergeCell ref="A3:A9"/>
    <mergeCell ref="A10:A11"/>
    <mergeCell ref="A12:A32"/>
    <mergeCell ref="B13:B25"/>
    <mergeCell ref="B26:B30"/>
    <mergeCell ref="B31:B32"/>
    <mergeCell ref="C13:C19"/>
    <mergeCell ref="C20:C23"/>
    <mergeCell ref="C26:C27"/>
    <mergeCell ref="C31:C32"/>
  </mergeCells>
  <conditionalFormatting sqref="H33">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9"/>
  <sheetViews>
    <sheetView workbookViewId="0">
      <selection activeCell="C19" sqref="C19"/>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123</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8.3</v>
      </c>
      <c r="E5" s="13">
        <f t="shared" si="0"/>
        <v>-1.62</v>
      </c>
      <c r="F5" s="13">
        <f t="shared" si="0"/>
        <v>6.68</v>
      </c>
      <c r="G5" s="14">
        <f>F5/(D5+E5)</f>
        <v>1</v>
      </c>
      <c r="H5" s="15">
        <v>10</v>
      </c>
      <c r="I5" s="15">
        <f>G5*10</f>
        <v>10</v>
      </c>
      <c r="J5" s="15"/>
    </row>
    <row r="6" ht="24" customHeight="1" spans="1:10">
      <c r="A6" s="5"/>
      <c r="B6" s="11" t="s">
        <v>48</v>
      </c>
      <c r="C6" s="12"/>
      <c r="D6" s="13">
        <v>8.3</v>
      </c>
      <c r="E6" s="13">
        <f>F6-D6</f>
        <v>-1.62</v>
      </c>
      <c r="F6" s="13">
        <v>6.68</v>
      </c>
      <c r="G6" s="15" t="s">
        <v>49</v>
      </c>
      <c r="H6" s="15" t="s">
        <v>49</v>
      </c>
      <c r="I6" s="15" t="s">
        <v>49</v>
      </c>
      <c r="J6" s="15" t="s">
        <v>49</v>
      </c>
    </row>
    <row r="7" ht="24" customHeight="1" spans="1:10">
      <c r="A7" s="5"/>
      <c r="B7" s="16" t="s">
        <v>50</v>
      </c>
      <c r="C7" s="17"/>
      <c r="D7" s="13"/>
      <c r="E7" s="13"/>
      <c r="F7" s="13"/>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124</v>
      </c>
      <c r="C11" s="26"/>
      <c r="D11" s="26"/>
      <c r="E11" s="27"/>
      <c r="F11" s="25" t="s">
        <v>125</v>
      </c>
      <c r="G11" s="26"/>
      <c r="H11" s="26"/>
      <c r="I11" s="26"/>
      <c r="J11" s="27"/>
    </row>
    <row r="12" s="1" customFormat="1" ht="24" customHeight="1" spans="1:10">
      <c r="A12" s="29" t="s">
        <v>57</v>
      </c>
      <c r="B12" s="5" t="s">
        <v>58</v>
      </c>
      <c r="C12" s="5" t="s">
        <v>59</v>
      </c>
      <c r="D12" s="5" t="s">
        <v>60</v>
      </c>
      <c r="E12" s="5" t="s">
        <v>61</v>
      </c>
      <c r="F12" s="5" t="s">
        <v>62</v>
      </c>
      <c r="G12" s="5" t="s">
        <v>63</v>
      </c>
      <c r="H12" s="5" t="s">
        <v>44</v>
      </c>
      <c r="I12" s="5" t="s">
        <v>45</v>
      </c>
      <c r="J12" s="42" t="s">
        <v>46</v>
      </c>
    </row>
    <row r="13" ht="24" customHeight="1" spans="1:10">
      <c r="A13" s="30"/>
      <c r="B13" s="32" t="s">
        <v>64</v>
      </c>
      <c r="C13" s="32" t="s">
        <v>65</v>
      </c>
      <c r="D13" s="32" t="s">
        <v>126</v>
      </c>
      <c r="E13" s="33" t="s">
        <v>127</v>
      </c>
      <c r="F13" s="33" t="s">
        <v>127</v>
      </c>
      <c r="G13" s="34"/>
      <c r="H13" s="5">
        <v>10</v>
      </c>
      <c r="I13" s="5">
        <v>10</v>
      </c>
      <c r="J13" s="5"/>
    </row>
    <row r="14" ht="24" customHeight="1" spans="1:10">
      <c r="A14" s="30"/>
      <c r="B14" s="32"/>
      <c r="C14" s="32"/>
      <c r="D14" s="32" t="s">
        <v>128</v>
      </c>
      <c r="E14" s="33" t="s">
        <v>129</v>
      </c>
      <c r="F14" s="33" t="s">
        <v>129</v>
      </c>
      <c r="G14" s="34"/>
      <c r="H14" s="5">
        <v>10</v>
      </c>
      <c r="I14" s="5">
        <v>10</v>
      </c>
      <c r="J14" s="5"/>
    </row>
    <row r="15" ht="24" customHeight="1" spans="1:10">
      <c r="A15" s="30"/>
      <c r="B15" s="32"/>
      <c r="C15" s="32" t="s">
        <v>85</v>
      </c>
      <c r="D15" s="32" t="s">
        <v>130</v>
      </c>
      <c r="E15" s="33" t="s">
        <v>131</v>
      </c>
      <c r="F15" s="33" t="s">
        <v>131</v>
      </c>
      <c r="G15" s="34"/>
      <c r="H15" s="5">
        <v>5</v>
      </c>
      <c r="I15" s="5">
        <v>3</v>
      </c>
      <c r="J15" s="5"/>
    </row>
    <row r="16" ht="24" customHeight="1" spans="1:10">
      <c r="A16" s="30"/>
      <c r="B16" s="32"/>
      <c r="C16" s="32"/>
      <c r="D16" s="32" t="s">
        <v>132</v>
      </c>
      <c r="E16" s="33" t="s">
        <v>133</v>
      </c>
      <c r="F16" s="33" t="s">
        <v>133</v>
      </c>
      <c r="G16" s="34"/>
      <c r="H16" s="5">
        <v>10</v>
      </c>
      <c r="I16" s="5">
        <v>8</v>
      </c>
      <c r="J16" s="5"/>
    </row>
    <row r="17" ht="24" customHeight="1" spans="1:10">
      <c r="A17" s="30"/>
      <c r="B17" s="32"/>
      <c r="C17" s="32"/>
      <c r="D17" s="32" t="s">
        <v>134</v>
      </c>
      <c r="E17" s="33" t="s">
        <v>135</v>
      </c>
      <c r="F17" s="33" t="s">
        <v>135</v>
      </c>
      <c r="G17" s="34"/>
      <c r="H17" s="5">
        <v>5</v>
      </c>
      <c r="I17" s="5">
        <v>5</v>
      </c>
      <c r="J17" s="5"/>
    </row>
    <row r="18" ht="24" customHeight="1" spans="1:10">
      <c r="A18" s="30"/>
      <c r="B18" s="32"/>
      <c r="C18" s="32" t="s">
        <v>94</v>
      </c>
      <c r="D18" s="32" t="s">
        <v>136</v>
      </c>
      <c r="E18" s="33" t="s">
        <v>137</v>
      </c>
      <c r="F18" s="33" t="s">
        <v>137</v>
      </c>
      <c r="G18" s="34"/>
      <c r="H18" s="5">
        <v>5</v>
      </c>
      <c r="I18" s="5">
        <v>5</v>
      </c>
      <c r="J18" s="5"/>
    </row>
    <row r="19" ht="24" customHeight="1" spans="1:10">
      <c r="A19" s="30"/>
      <c r="B19" s="32"/>
      <c r="C19" s="32" t="s">
        <v>97</v>
      </c>
      <c r="D19" s="32" t="s">
        <v>138</v>
      </c>
      <c r="E19" s="33" t="s">
        <v>139</v>
      </c>
      <c r="F19" s="33" t="s">
        <v>140</v>
      </c>
      <c r="G19" s="13"/>
      <c r="H19" s="5">
        <v>5</v>
      </c>
      <c r="I19" s="5">
        <v>5</v>
      </c>
      <c r="J19" s="13"/>
    </row>
    <row r="20" ht="24" customHeight="1" spans="1:10">
      <c r="A20" s="30"/>
      <c r="B20" s="32" t="s">
        <v>101</v>
      </c>
      <c r="C20" s="32" t="s">
        <v>102</v>
      </c>
      <c r="D20" s="32" t="s">
        <v>141</v>
      </c>
      <c r="E20" s="33" t="s">
        <v>142</v>
      </c>
      <c r="F20" s="33" t="s">
        <v>142</v>
      </c>
      <c r="G20" s="34"/>
      <c r="H20" s="5">
        <v>15</v>
      </c>
      <c r="I20" s="5">
        <v>12</v>
      </c>
      <c r="J20" s="5"/>
    </row>
    <row r="21" ht="24" customHeight="1" spans="1:10">
      <c r="A21" s="30"/>
      <c r="B21" s="32"/>
      <c r="C21" s="32"/>
      <c r="D21" s="32" t="s">
        <v>143</v>
      </c>
      <c r="E21" s="33" t="s">
        <v>144</v>
      </c>
      <c r="F21" s="33" t="s">
        <v>144</v>
      </c>
      <c r="G21" s="34"/>
      <c r="H21" s="5">
        <v>15</v>
      </c>
      <c r="I21" s="5">
        <v>12</v>
      </c>
      <c r="J21" s="5"/>
    </row>
    <row r="22" ht="24" customHeight="1" spans="1:10">
      <c r="A22" s="30"/>
      <c r="B22" s="32"/>
      <c r="C22" s="32" t="s">
        <v>107</v>
      </c>
      <c r="D22" s="32"/>
      <c r="E22" s="33"/>
      <c r="F22" s="33"/>
      <c r="G22" s="34"/>
      <c r="H22" s="5"/>
      <c r="I22" s="5"/>
      <c r="J22" s="5"/>
    </row>
    <row r="23" ht="24" customHeight="1" spans="1:10">
      <c r="A23" s="30"/>
      <c r="B23" s="32"/>
      <c r="C23" s="32" t="s">
        <v>108</v>
      </c>
      <c r="D23" s="32"/>
      <c r="E23" s="33"/>
      <c r="F23" s="33"/>
      <c r="G23" s="34"/>
      <c r="H23" s="5"/>
      <c r="I23" s="5"/>
      <c r="J23" s="5"/>
    </row>
    <row r="24" ht="24" customHeight="1" spans="1:10">
      <c r="A24" s="30"/>
      <c r="B24" s="32"/>
      <c r="C24" s="32" t="s">
        <v>109</v>
      </c>
      <c r="D24" s="32"/>
      <c r="E24" s="33"/>
      <c r="F24" s="33"/>
      <c r="G24" s="34"/>
      <c r="H24" s="5"/>
      <c r="I24" s="5"/>
      <c r="J24" s="5"/>
    </row>
    <row r="25" ht="24" customHeight="1" spans="1:10">
      <c r="A25" s="30"/>
      <c r="B25" s="32" t="s">
        <v>112</v>
      </c>
      <c r="C25" s="32" t="s">
        <v>113</v>
      </c>
      <c r="D25" s="32" t="s">
        <v>145</v>
      </c>
      <c r="E25" s="33" t="s">
        <v>146</v>
      </c>
      <c r="F25" s="33" t="s">
        <v>147</v>
      </c>
      <c r="G25" s="34"/>
      <c r="H25" s="5">
        <v>10</v>
      </c>
      <c r="I25" s="5">
        <v>10</v>
      </c>
      <c r="J25" s="5"/>
    </row>
    <row r="26" ht="45" customHeight="1" spans="1:10">
      <c r="A26" s="37" t="s">
        <v>119</v>
      </c>
      <c r="B26" s="37"/>
      <c r="C26" s="37"/>
      <c r="D26" s="37"/>
      <c r="E26" s="37"/>
      <c r="F26" s="37"/>
      <c r="G26" s="37"/>
      <c r="H26" s="37">
        <f>SUM(H13:H25)+H5</f>
        <v>100</v>
      </c>
      <c r="I26" s="5">
        <f>SUM(I13:I25)+I5</f>
        <v>90</v>
      </c>
      <c r="J26" s="37"/>
    </row>
    <row r="27" ht="51" customHeight="1" spans="1:10">
      <c r="A27" s="38" t="s">
        <v>120</v>
      </c>
      <c r="B27" s="39" t="s">
        <v>125</v>
      </c>
      <c r="C27" s="40"/>
      <c r="D27" s="40"/>
      <c r="E27" s="40"/>
      <c r="F27" s="40"/>
      <c r="G27" s="40"/>
      <c r="H27" s="40"/>
      <c r="I27" s="40"/>
      <c r="J27" s="44"/>
    </row>
    <row r="28" ht="71" customHeight="1" spans="1:10">
      <c r="A28" s="38" t="s">
        <v>121</v>
      </c>
      <c r="B28" s="7"/>
      <c r="C28" s="7"/>
      <c r="D28" s="7"/>
      <c r="E28" s="7"/>
      <c r="F28" s="7"/>
      <c r="G28" s="7"/>
      <c r="H28" s="7"/>
      <c r="I28" s="7"/>
      <c r="J28" s="7"/>
    </row>
    <row r="29" ht="173" customHeight="1" spans="1:10">
      <c r="A29" s="41" t="s">
        <v>122</v>
      </c>
      <c r="B29" s="41"/>
      <c r="C29" s="41"/>
      <c r="D29" s="41"/>
      <c r="E29" s="41"/>
      <c r="F29" s="41"/>
      <c r="G29" s="41"/>
      <c r="H29" s="41"/>
      <c r="I29" s="41"/>
      <c r="J29" s="41"/>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6:G26"/>
    <mergeCell ref="B27:J27"/>
    <mergeCell ref="B28:J28"/>
    <mergeCell ref="A29:J29"/>
    <mergeCell ref="A3:A9"/>
    <mergeCell ref="A10:A11"/>
    <mergeCell ref="A12:A25"/>
    <mergeCell ref="B13:B19"/>
    <mergeCell ref="B20:B24"/>
    <mergeCell ref="C13:C14"/>
    <mergeCell ref="C15:C17"/>
    <mergeCell ref="C20:C21"/>
  </mergeCells>
  <conditionalFormatting sqref="H26">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8"/>
  <sheetViews>
    <sheetView workbookViewId="0">
      <selection activeCell="B27" sqref="B27:J27"/>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148</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350</v>
      </c>
      <c r="E5" s="13">
        <f t="shared" si="0"/>
        <v>-127.62</v>
      </c>
      <c r="F5" s="13">
        <f t="shared" si="0"/>
        <v>222.38</v>
      </c>
      <c r="G5" s="14">
        <f>F5/(D5+E5)</f>
        <v>1</v>
      </c>
      <c r="H5" s="15">
        <v>10</v>
      </c>
      <c r="I5" s="15">
        <f>G5*10</f>
        <v>10</v>
      </c>
      <c r="J5" s="15"/>
    </row>
    <row r="6" ht="24" customHeight="1" spans="1:10">
      <c r="A6" s="5"/>
      <c r="B6" s="11" t="s">
        <v>48</v>
      </c>
      <c r="C6" s="12"/>
      <c r="D6" s="13">
        <f>SUM(D7:D8)</f>
        <v>350</v>
      </c>
      <c r="E6" s="13">
        <f t="shared" ref="D6:F6" si="1">SUM(E7:E8)</f>
        <v>-127.62</v>
      </c>
      <c r="F6" s="13">
        <f t="shared" si="1"/>
        <v>222.38</v>
      </c>
      <c r="G6" s="15" t="s">
        <v>49</v>
      </c>
      <c r="H6" s="15" t="s">
        <v>49</v>
      </c>
      <c r="I6" s="15" t="s">
        <v>49</v>
      </c>
      <c r="J6" s="15" t="s">
        <v>49</v>
      </c>
    </row>
    <row r="7" ht="24" customHeight="1" spans="1:10">
      <c r="A7" s="5"/>
      <c r="B7" s="16" t="s">
        <v>50</v>
      </c>
      <c r="C7" s="17"/>
      <c r="D7" s="13">
        <v>350</v>
      </c>
      <c r="E7" s="13">
        <f>F7-D7</f>
        <v>-127.62</v>
      </c>
      <c r="F7" s="13">
        <v>222.38</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149</v>
      </c>
      <c r="C11" s="26"/>
      <c r="D11" s="26"/>
      <c r="E11" s="27"/>
      <c r="F11" s="28" t="s">
        <v>150</v>
      </c>
      <c r="G11" s="11"/>
      <c r="H11" s="11"/>
      <c r="I11" s="11"/>
      <c r="J11" s="12"/>
    </row>
    <row r="12" s="1" customFormat="1" ht="24" customHeight="1" spans="1:10">
      <c r="A12" s="29" t="s">
        <v>57</v>
      </c>
      <c r="B12" s="5" t="s">
        <v>58</v>
      </c>
      <c r="C12" s="5" t="s">
        <v>59</v>
      </c>
      <c r="D12" s="5" t="s">
        <v>60</v>
      </c>
      <c r="E12" s="5" t="s">
        <v>61</v>
      </c>
      <c r="F12" s="5" t="s">
        <v>62</v>
      </c>
      <c r="G12" s="5" t="s">
        <v>63</v>
      </c>
      <c r="H12" s="5" t="s">
        <v>44</v>
      </c>
      <c r="I12" s="5" t="s">
        <v>45</v>
      </c>
      <c r="J12" s="42" t="s">
        <v>46</v>
      </c>
    </row>
    <row r="13" ht="27" customHeight="1" spans="1:10">
      <c r="A13" s="30"/>
      <c r="B13" s="31" t="s">
        <v>64</v>
      </c>
      <c r="C13" s="31" t="s">
        <v>65</v>
      </c>
      <c r="D13" s="32" t="s">
        <v>151</v>
      </c>
      <c r="E13" s="5" t="s">
        <v>152</v>
      </c>
      <c r="F13" s="5">
        <v>11419</v>
      </c>
      <c r="G13" s="34"/>
      <c r="H13" s="5">
        <v>5</v>
      </c>
      <c r="I13" s="5">
        <v>5</v>
      </c>
      <c r="J13" s="5"/>
    </row>
    <row r="14" ht="24" customHeight="1" spans="1:10">
      <c r="A14" s="30"/>
      <c r="B14" s="35"/>
      <c r="C14" s="35"/>
      <c r="D14" s="32" t="s">
        <v>153</v>
      </c>
      <c r="E14" s="5" t="s">
        <v>154</v>
      </c>
      <c r="F14" s="5" t="s">
        <v>154</v>
      </c>
      <c r="G14" s="34"/>
      <c r="H14" s="5">
        <v>10</v>
      </c>
      <c r="I14" s="5">
        <v>10</v>
      </c>
      <c r="J14" s="5"/>
    </row>
    <row r="15" ht="24" customHeight="1" spans="1:10">
      <c r="A15" s="30"/>
      <c r="B15" s="35"/>
      <c r="C15" s="36"/>
      <c r="D15" s="32" t="s">
        <v>155</v>
      </c>
      <c r="E15" s="5" t="s">
        <v>156</v>
      </c>
      <c r="F15" s="5" t="s">
        <v>157</v>
      </c>
      <c r="G15" s="34"/>
      <c r="H15" s="5">
        <v>5</v>
      </c>
      <c r="I15" s="5">
        <v>5</v>
      </c>
      <c r="J15" s="5"/>
    </row>
    <row r="16" ht="24" customHeight="1" spans="1:10">
      <c r="A16" s="30"/>
      <c r="B16" s="35"/>
      <c r="C16" s="31" t="s">
        <v>85</v>
      </c>
      <c r="D16" s="32" t="s">
        <v>158</v>
      </c>
      <c r="E16" s="5" t="s">
        <v>159</v>
      </c>
      <c r="F16" s="45">
        <v>1</v>
      </c>
      <c r="G16" s="34"/>
      <c r="H16" s="5">
        <v>10</v>
      </c>
      <c r="I16" s="5">
        <v>10</v>
      </c>
      <c r="J16" s="5"/>
    </row>
    <row r="17" ht="24" customHeight="1" spans="1:10">
      <c r="A17" s="30"/>
      <c r="B17" s="35"/>
      <c r="C17" s="36"/>
      <c r="D17" s="32" t="s">
        <v>160</v>
      </c>
      <c r="E17" s="45">
        <v>1</v>
      </c>
      <c r="F17" s="45">
        <v>1</v>
      </c>
      <c r="G17" s="34"/>
      <c r="H17" s="5">
        <v>10</v>
      </c>
      <c r="I17" s="5">
        <v>10</v>
      </c>
      <c r="J17" s="5"/>
    </row>
    <row r="18" ht="24" customHeight="1" spans="1:10">
      <c r="A18" s="30"/>
      <c r="B18" s="35"/>
      <c r="C18" s="32" t="s">
        <v>94</v>
      </c>
      <c r="D18" s="32" t="s">
        <v>161</v>
      </c>
      <c r="E18" s="5" t="s">
        <v>162</v>
      </c>
      <c r="F18" s="5" t="s">
        <v>163</v>
      </c>
      <c r="G18" s="34"/>
      <c r="H18" s="5">
        <v>5</v>
      </c>
      <c r="I18" s="5">
        <v>5</v>
      </c>
      <c r="J18" s="5"/>
    </row>
    <row r="19" ht="24" customHeight="1" spans="1:10">
      <c r="A19" s="30"/>
      <c r="B19" s="36"/>
      <c r="C19" s="32" t="s">
        <v>97</v>
      </c>
      <c r="D19" s="32" t="s">
        <v>164</v>
      </c>
      <c r="E19" s="5" t="s">
        <v>165</v>
      </c>
      <c r="F19" s="56" t="s">
        <v>166</v>
      </c>
      <c r="G19" s="13"/>
      <c r="H19" s="5">
        <v>5</v>
      </c>
      <c r="I19" s="5">
        <v>5</v>
      </c>
      <c r="J19" s="13"/>
    </row>
    <row r="20" ht="24" customHeight="1" spans="1:10">
      <c r="A20" s="30"/>
      <c r="B20" s="31" t="s">
        <v>101</v>
      </c>
      <c r="C20" s="32" t="s">
        <v>102</v>
      </c>
      <c r="D20" s="32" t="s">
        <v>167</v>
      </c>
      <c r="E20" s="5" t="s">
        <v>168</v>
      </c>
      <c r="F20" s="5" t="s">
        <v>169</v>
      </c>
      <c r="G20" s="34"/>
      <c r="H20" s="5">
        <v>20</v>
      </c>
      <c r="I20" s="5">
        <v>18</v>
      </c>
      <c r="J20" s="5"/>
    </row>
    <row r="21" ht="24" customHeight="1" spans="1:10">
      <c r="A21" s="30"/>
      <c r="B21" s="35"/>
      <c r="C21" s="32" t="s">
        <v>107</v>
      </c>
      <c r="D21" s="32"/>
      <c r="E21" s="5"/>
      <c r="F21" s="5"/>
      <c r="G21" s="34"/>
      <c r="H21" s="5"/>
      <c r="I21" s="5"/>
      <c r="J21" s="5"/>
    </row>
    <row r="22" ht="24" customHeight="1" spans="1:10">
      <c r="A22" s="30"/>
      <c r="B22" s="35"/>
      <c r="C22" s="32" t="s">
        <v>108</v>
      </c>
      <c r="D22" s="32"/>
      <c r="E22" s="5"/>
      <c r="F22" s="5"/>
      <c r="G22" s="34"/>
      <c r="H22" s="5"/>
      <c r="I22" s="5"/>
      <c r="J22" s="5"/>
    </row>
    <row r="23" ht="24" customHeight="1" spans="1:10">
      <c r="A23" s="30"/>
      <c r="B23" s="36"/>
      <c r="C23" s="32" t="s">
        <v>109</v>
      </c>
      <c r="D23" s="32" t="s">
        <v>170</v>
      </c>
      <c r="E23" s="5" t="s">
        <v>171</v>
      </c>
      <c r="F23" s="5" t="s">
        <v>172</v>
      </c>
      <c r="G23" s="34"/>
      <c r="H23" s="5">
        <v>10</v>
      </c>
      <c r="I23" s="5">
        <v>8</v>
      </c>
      <c r="J23" s="5"/>
    </row>
    <row r="24" ht="24" customHeight="1" spans="1:10">
      <c r="A24" s="30"/>
      <c r="B24" s="32" t="s">
        <v>112</v>
      </c>
      <c r="C24" s="32" t="s">
        <v>113</v>
      </c>
      <c r="D24" s="32" t="s">
        <v>173</v>
      </c>
      <c r="E24" s="5" t="s">
        <v>174</v>
      </c>
      <c r="F24" s="45">
        <v>0.9</v>
      </c>
      <c r="G24" s="34"/>
      <c r="H24" s="5">
        <v>10</v>
      </c>
      <c r="I24" s="5">
        <v>10</v>
      </c>
      <c r="J24" s="5"/>
    </row>
    <row r="25" ht="45" customHeight="1" spans="1:10">
      <c r="A25" s="37" t="s">
        <v>119</v>
      </c>
      <c r="B25" s="37"/>
      <c r="C25" s="37"/>
      <c r="D25" s="37"/>
      <c r="E25" s="37"/>
      <c r="F25" s="37"/>
      <c r="G25" s="37"/>
      <c r="H25" s="37">
        <f>SUM(H13:H24)+H5</f>
        <v>100</v>
      </c>
      <c r="I25" s="5">
        <f>SUM(I13:I24)+I5</f>
        <v>96</v>
      </c>
      <c r="J25" s="37"/>
    </row>
    <row r="26" ht="51" customHeight="1" spans="1:10">
      <c r="A26" s="38" t="s">
        <v>120</v>
      </c>
      <c r="B26" s="39" t="s">
        <v>175</v>
      </c>
      <c r="C26" s="40"/>
      <c r="D26" s="40"/>
      <c r="E26" s="40"/>
      <c r="F26" s="40"/>
      <c r="G26" s="40"/>
      <c r="H26" s="40"/>
      <c r="I26" s="40"/>
      <c r="J26" s="44"/>
    </row>
    <row r="27" ht="71" customHeight="1" spans="1:10">
      <c r="A27" s="38" t="s">
        <v>121</v>
      </c>
      <c r="B27" s="7"/>
      <c r="C27" s="7"/>
      <c r="D27" s="7"/>
      <c r="E27" s="7"/>
      <c r="F27" s="7"/>
      <c r="G27" s="7"/>
      <c r="H27" s="7"/>
      <c r="I27" s="7"/>
      <c r="J27" s="7"/>
    </row>
    <row r="28" ht="173" customHeight="1" spans="1:10">
      <c r="A28" s="41" t="s">
        <v>122</v>
      </c>
      <c r="B28" s="41"/>
      <c r="C28" s="41"/>
      <c r="D28" s="41"/>
      <c r="E28" s="41"/>
      <c r="F28" s="41"/>
      <c r="G28" s="41"/>
      <c r="H28" s="41"/>
      <c r="I28" s="41"/>
      <c r="J28" s="41"/>
    </row>
  </sheetData>
  <mergeCells count="26">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5:G25"/>
    <mergeCell ref="B26:J26"/>
    <mergeCell ref="B27:J27"/>
    <mergeCell ref="A28:J28"/>
    <mergeCell ref="A3:A9"/>
    <mergeCell ref="A10:A11"/>
    <mergeCell ref="A12:A24"/>
    <mergeCell ref="B13:B19"/>
    <mergeCell ref="B20:B23"/>
    <mergeCell ref="C13:C15"/>
    <mergeCell ref="C16:C17"/>
  </mergeCells>
  <conditionalFormatting sqref="H25">
    <cfRule type="cellIs" dxfId="1" priority="1" stopIfTrue="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8"/>
  <sheetViews>
    <sheetView workbookViewId="0">
      <selection activeCell="E33" sqref="E33"/>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176</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32</v>
      </c>
      <c r="E5" s="13">
        <f t="shared" si="0"/>
        <v>-30.17</v>
      </c>
      <c r="F5" s="13">
        <f t="shared" si="0"/>
        <v>1.83</v>
      </c>
      <c r="G5" s="14">
        <f>F5/(D5+E5)</f>
        <v>1</v>
      </c>
      <c r="H5" s="15">
        <v>10</v>
      </c>
      <c r="I5" s="15">
        <f>G5*10</f>
        <v>10</v>
      </c>
      <c r="J5" s="15"/>
    </row>
    <row r="6" ht="24" customHeight="1" spans="1:10">
      <c r="A6" s="5"/>
      <c r="B6" s="11" t="s">
        <v>48</v>
      </c>
      <c r="C6" s="12"/>
      <c r="D6" s="13">
        <f t="shared" ref="D6:F6" si="1">SUM(D7:D8)</f>
        <v>32</v>
      </c>
      <c r="E6" s="13">
        <f t="shared" si="1"/>
        <v>-30.17</v>
      </c>
      <c r="F6" s="13">
        <f t="shared" si="1"/>
        <v>1.83</v>
      </c>
      <c r="G6" s="15" t="s">
        <v>49</v>
      </c>
      <c r="H6" s="15" t="s">
        <v>49</v>
      </c>
      <c r="I6" s="15" t="s">
        <v>49</v>
      </c>
      <c r="J6" s="15" t="s">
        <v>49</v>
      </c>
    </row>
    <row r="7" ht="24" customHeight="1" spans="1:10">
      <c r="A7" s="5"/>
      <c r="B7" s="16" t="s">
        <v>50</v>
      </c>
      <c r="C7" s="17"/>
      <c r="D7" s="13">
        <v>32</v>
      </c>
      <c r="E7" s="13">
        <f>F7-D7</f>
        <v>-30.17</v>
      </c>
      <c r="F7" s="13">
        <v>1.83</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153" customHeight="1" spans="1:10">
      <c r="A11" s="24"/>
      <c r="B11" s="25" t="s">
        <v>177</v>
      </c>
      <c r="C11" s="26"/>
      <c r="D11" s="26"/>
      <c r="E11" s="27"/>
      <c r="F11" s="25" t="s">
        <v>177</v>
      </c>
      <c r="G11" s="26"/>
      <c r="H11" s="26"/>
      <c r="I11" s="26"/>
      <c r="J11" s="27"/>
    </row>
    <row r="12" s="1" customFormat="1" ht="24" customHeight="1" spans="1:10">
      <c r="A12" s="29" t="s">
        <v>57</v>
      </c>
      <c r="B12" s="5" t="s">
        <v>58</v>
      </c>
      <c r="C12" s="5" t="s">
        <v>59</v>
      </c>
      <c r="D12" s="5" t="s">
        <v>60</v>
      </c>
      <c r="E12" s="5" t="s">
        <v>61</v>
      </c>
      <c r="F12" s="5" t="s">
        <v>62</v>
      </c>
      <c r="G12" s="5" t="s">
        <v>63</v>
      </c>
      <c r="H12" s="5" t="s">
        <v>44</v>
      </c>
      <c r="I12" s="5" t="s">
        <v>45</v>
      </c>
      <c r="J12" s="42" t="s">
        <v>46</v>
      </c>
    </row>
    <row r="13" spans="1:10">
      <c r="A13" s="30"/>
      <c r="B13" s="32" t="s">
        <v>64</v>
      </c>
      <c r="C13" s="32" t="s">
        <v>65</v>
      </c>
      <c r="D13" s="32" t="s">
        <v>178</v>
      </c>
      <c r="E13" s="33" t="s">
        <v>179</v>
      </c>
      <c r="F13" s="5">
        <v>300</v>
      </c>
      <c r="G13" s="34"/>
      <c r="H13" s="5">
        <v>10</v>
      </c>
      <c r="I13" s="5">
        <v>10</v>
      </c>
      <c r="J13" s="5"/>
    </row>
    <row r="14" ht="24" customHeight="1" spans="1:10">
      <c r="A14" s="30"/>
      <c r="B14" s="32"/>
      <c r="C14" s="32"/>
      <c r="D14" s="32" t="s">
        <v>180</v>
      </c>
      <c r="E14" s="33" t="s">
        <v>181</v>
      </c>
      <c r="F14" s="5">
        <v>435</v>
      </c>
      <c r="G14" s="34"/>
      <c r="H14" s="5">
        <v>5</v>
      </c>
      <c r="I14" s="5">
        <v>5</v>
      </c>
      <c r="J14" s="5"/>
    </row>
    <row r="15" ht="24" customHeight="1" spans="1:10">
      <c r="A15" s="30"/>
      <c r="B15" s="32"/>
      <c r="C15" s="32"/>
      <c r="D15" s="32" t="s">
        <v>182</v>
      </c>
      <c r="E15" s="33" t="s">
        <v>183</v>
      </c>
      <c r="F15" s="5">
        <v>2</v>
      </c>
      <c r="G15" s="34" t="s">
        <v>184</v>
      </c>
      <c r="H15" s="5">
        <v>5</v>
      </c>
      <c r="I15" s="5">
        <v>4</v>
      </c>
      <c r="J15" s="5"/>
    </row>
    <row r="16" ht="24" customHeight="1" spans="1:10">
      <c r="A16" s="30"/>
      <c r="B16" s="32"/>
      <c r="C16" s="32" t="s">
        <v>85</v>
      </c>
      <c r="D16" s="32" t="s">
        <v>185</v>
      </c>
      <c r="E16" s="33" t="s">
        <v>87</v>
      </c>
      <c r="F16" s="45">
        <v>1</v>
      </c>
      <c r="G16" s="34"/>
      <c r="H16" s="5">
        <v>20</v>
      </c>
      <c r="I16" s="5">
        <v>20</v>
      </c>
      <c r="J16" s="5"/>
    </row>
    <row r="17" ht="24" customHeight="1" spans="1:10">
      <c r="A17" s="30"/>
      <c r="B17" s="32"/>
      <c r="C17" s="32" t="s">
        <v>94</v>
      </c>
      <c r="D17" s="32" t="s">
        <v>186</v>
      </c>
      <c r="E17" s="33" t="s">
        <v>187</v>
      </c>
      <c r="F17" s="33" t="s">
        <v>187</v>
      </c>
      <c r="G17" s="34"/>
      <c r="H17" s="5">
        <v>5</v>
      </c>
      <c r="I17" s="5">
        <v>5</v>
      </c>
      <c r="J17" s="5"/>
    </row>
    <row r="18" ht="24" customHeight="1" spans="1:10">
      <c r="A18" s="30"/>
      <c r="B18" s="32"/>
      <c r="C18" s="32" t="s">
        <v>97</v>
      </c>
      <c r="D18" s="32" t="s">
        <v>188</v>
      </c>
      <c r="E18" s="33" t="s">
        <v>189</v>
      </c>
      <c r="F18" s="56" t="s">
        <v>190</v>
      </c>
      <c r="G18" s="13"/>
      <c r="H18" s="5">
        <v>5</v>
      </c>
      <c r="I18" s="5">
        <v>5</v>
      </c>
      <c r="J18" s="13"/>
    </row>
    <row r="19" ht="24" customHeight="1" spans="1:10">
      <c r="A19" s="30"/>
      <c r="B19" s="32" t="s">
        <v>101</v>
      </c>
      <c r="C19" s="32" t="s">
        <v>102</v>
      </c>
      <c r="D19" s="32" t="s">
        <v>191</v>
      </c>
      <c r="E19" s="33" t="s">
        <v>192</v>
      </c>
      <c r="F19" s="5" t="s">
        <v>193</v>
      </c>
      <c r="G19" s="34"/>
      <c r="H19" s="5">
        <v>15</v>
      </c>
      <c r="I19" s="5">
        <v>15</v>
      </c>
      <c r="J19" s="5"/>
    </row>
    <row r="20" ht="24" customHeight="1" spans="1:10">
      <c r="A20" s="30"/>
      <c r="B20" s="32"/>
      <c r="C20" s="32"/>
      <c r="D20" s="32" t="s">
        <v>194</v>
      </c>
      <c r="E20" s="33" t="s">
        <v>192</v>
      </c>
      <c r="F20" s="5" t="s">
        <v>193</v>
      </c>
      <c r="G20" s="34"/>
      <c r="H20" s="5">
        <v>10</v>
      </c>
      <c r="I20" s="5">
        <v>10</v>
      </c>
      <c r="J20" s="5"/>
    </row>
    <row r="21" ht="24" customHeight="1" spans="1:10">
      <c r="A21" s="30"/>
      <c r="B21" s="32"/>
      <c r="C21" s="32" t="s">
        <v>107</v>
      </c>
      <c r="D21" s="32"/>
      <c r="E21" s="33"/>
      <c r="F21" s="5"/>
      <c r="G21" s="34"/>
      <c r="H21" s="5"/>
      <c r="I21" s="5"/>
      <c r="J21" s="5"/>
    </row>
    <row r="22" ht="24" customHeight="1" spans="1:10">
      <c r="A22" s="30"/>
      <c r="B22" s="32"/>
      <c r="C22" s="32" t="s">
        <v>108</v>
      </c>
      <c r="D22" s="32"/>
      <c r="E22" s="33"/>
      <c r="F22" s="5"/>
      <c r="G22" s="34"/>
      <c r="H22" s="5"/>
      <c r="I22" s="5"/>
      <c r="J22" s="5"/>
    </row>
    <row r="23" ht="24" customHeight="1" spans="1:10">
      <c r="A23" s="30"/>
      <c r="B23" s="32"/>
      <c r="C23" s="32" t="s">
        <v>109</v>
      </c>
      <c r="D23" s="32" t="s">
        <v>195</v>
      </c>
      <c r="E23" s="33" t="s">
        <v>192</v>
      </c>
      <c r="F23" s="33" t="s">
        <v>192</v>
      </c>
      <c r="G23" s="34"/>
      <c r="H23" s="5">
        <v>5</v>
      </c>
      <c r="I23" s="5">
        <v>5</v>
      </c>
      <c r="J23" s="5"/>
    </row>
    <row r="24" ht="24" customHeight="1" spans="1:10">
      <c r="A24" s="30"/>
      <c r="B24" s="32" t="s">
        <v>112</v>
      </c>
      <c r="C24" s="32" t="s">
        <v>113</v>
      </c>
      <c r="D24" s="32" t="s">
        <v>196</v>
      </c>
      <c r="E24" s="33" t="s">
        <v>118</v>
      </c>
      <c r="F24" s="5" t="s">
        <v>197</v>
      </c>
      <c r="G24" s="34"/>
      <c r="H24" s="5">
        <v>10</v>
      </c>
      <c r="I24" s="5">
        <v>10</v>
      </c>
      <c r="J24" s="5"/>
    </row>
    <row r="25" ht="45" customHeight="1" spans="1:10">
      <c r="A25" s="37" t="s">
        <v>119</v>
      </c>
      <c r="B25" s="37"/>
      <c r="C25" s="37"/>
      <c r="D25" s="37"/>
      <c r="E25" s="37"/>
      <c r="F25" s="37"/>
      <c r="G25" s="37"/>
      <c r="H25" s="37">
        <f>SUM(H13:H24)+H5</f>
        <v>100</v>
      </c>
      <c r="I25" s="5">
        <f>SUM(I13:I24)+I5</f>
        <v>99</v>
      </c>
      <c r="J25" s="37"/>
    </row>
    <row r="26" ht="69" customHeight="1" spans="1:10">
      <c r="A26" s="38" t="s">
        <v>120</v>
      </c>
      <c r="B26" s="25" t="s">
        <v>198</v>
      </c>
      <c r="C26" s="26"/>
      <c r="D26" s="26"/>
      <c r="E26" s="26"/>
      <c r="F26" s="26"/>
      <c r="G26" s="26"/>
      <c r="H26" s="26"/>
      <c r="I26" s="26"/>
      <c r="J26" s="27"/>
    </row>
    <row r="27" ht="71" customHeight="1" spans="1:10">
      <c r="A27" s="38" t="s">
        <v>121</v>
      </c>
      <c r="B27" s="7"/>
      <c r="C27" s="7"/>
      <c r="D27" s="7"/>
      <c r="E27" s="7"/>
      <c r="F27" s="7"/>
      <c r="G27" s="7"/>
      <c r="H27" s="7"/>
      <c r="I27" s="7"/>
      <c r="J27" s="7"/>
    </row>
    <row r="28" ht="173" customHeight="1" spans="1:10">
      <c r="A28" s="41" t="s">
        <v>122</v>
      </c>
      <c r="B28" s="41"/>
      <c r="C28" s="41"/>
      <c r="D28" s="41"/>
      <c r="E28" s="41"/>
      <c r="F28" s="41"/>
      <c r="G28" s="41"/>
      <c r="H28" s="41"/>
      <c r="I28" s="41"/>
      <c r="J28" s="41"/>
    </row>
  </sheetData>
  <mergeCells count="26">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5:G25"/>
    <mergeCell ref="B26:J26"/>
    <mergeCell ref="B27:J27"/>
    <mergeCell ref="A28:J28"/>
    <mergeCell ref="A3:A9"/>
    <mergeCell ref="A10:A11"/>
    <mergeCell ref="A12:A24"/>
    <mergeCell ref="B13:B18"/>
    <mergeCell ref="B19:B23"/>
    <mergeCell ref="C13:C15"/>
    <mergeCell ref="C19:C20"/>
  </mergeCells>
  <conditionalFormatting sqref="H25">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9"/>
  <sheetViews>
    <sheetView workbookViewId="0">
      <selection activeCell="A29" sqref="A29:J29"/>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199</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477</v>
      </c>
      <c r="E5" s="13">
        <f t="shared" si="0"/>
        <v>0</v>
      </c>
      <c r="F5" s="13">
        <f t="shared" si="0"/>
        <v>477</v>
      </c>
      <c r="G5" s="14">
        <f>F5/(D5+E5)</f>
        <v>1</v>
      </c>
      <c r="H5" s="15">
        <v>10</v>
      </c>
      <c r="I5" s="15">
        <f>G5*10</f>
        <v>10</v>
      </c>
      <c r="J5" s="15"/>
    </row>
    <row r="6" ht="24" customHeight="1" spans="1:10">
      <c r="A6" s="5"/>
      <c r="B6" s="11" t="s">
        <v>48</v>
      </c>
      <c r="C6" s="12"/>
      <c r="D6" s="13">
        <f t="shared" ref="D6:F6" si="1">SUM(D7:D8)</f>
        <v>477</v>
      </c>
      <c r="E6" s="13">
        <f t="shared" si="1"/>
        <v>0</v>
      </c>
      <c r="F6" s="13">
        <f t="shared" si="1"/>
        <v>477</v>
      </c>
      <c r="G6" s="15" t="s">
        <v>49</v>
      </c>
      <c r="H6" s="15" t="s">
        <v>49</v>
      </c>
      <c r="I6" s="15" t="s">
        <v>49</v>
      </c>
      <c r="J6" s="15" t="s">
        <v>49</v>
      </c>
    </row>
    <row r="7" ht="24" customHeight="1" spans="1:10">
      <c r="A7" s="5"/>
      <c r="B7" s="16" t="s">
        <v>50</v>
      </c>
      <c r="C7" s="17"/>
      <c r="D7" s="13">
        <v>477</v>
      </c>
      <c r="E7" s="13">
        <f>F7-D7</f>
        <v>0</v>
      </c>
      <c r="F7" s="13">
        <v>477</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108" customHeight="1" spans="1:10">
      <c r="A11" s="24"/>
      <c r="B11" s="25" t="s">
        <v>200</v>
      </c>
      <c r="C11" s="26"/>
      <c r="D11" s="26"/>
      <c r="E11" s="27"/>
      <c r="F11" s="25" t="s">
        <v>200</v>
      </c>
      <c r="G11" s="26"/>
      <c r="H11" s="26"/>
      <c r="I11" s="26"/>
      <c r="J11" s="27"/>
    </row>
    <row r="12" s="1" customFormat="1" ht="24" customHeight="1" spans="1:10">
      <c r="A12" s="29" t="s">
        <v>57</v>
      </c>
      <c r="B12" s="5" t="s">
        <v>58</v>
      </c>
      <c r="C12" s="5" t="s">
        <v>59</v>
      </c>
      <c r="D12" s="5" t="s">
        <v>60</v>
      </c>
      <c r="E12" s="5" t="s">
        <v>61</v>
      </c>
      <c r="F12" s="5" t="s">
        <v>62</v>
      </c>
      <c r="G12" s="5" t="s">
        <v>63</v>
      </c>
      <c r="H12" s="5" t="s">
        <v>44</v>
      </c>
      <c r="I12" s="5" t="s">
        <v>45</v>
      </c>
      <c r="J12" s="42" t="s">
        <v>46</v>
      </c>
    </row>
    <row r="13" ht="22.5" spans="1:10">
      <c r="A13" s="30"/>
      <c r="B13" s="32" t="s">
        <v>201</v>
      </c>
      <c r="C13" s="32" t="s">
        <v>65</v>
      </c>
      <c r="D13" s="32" t="s">
        <v>202</v>
      </c>
      <c r="E13" s="33" t="s">
        <v>203</v>
      </c>
      <c r="F13" s="45">
        <v>1</v>
      </c>
      <c r="G13" s="34"/>
      <c r="H13" s="5">
        <v>5</v>
      </c>
      <c r="I13" s="5">
        <v>5</v>
      </c>
      <c r="J13" s="5"/>
    </row>
    <row r="14" ht="24" customHeight="1" spans="1:10">
      <c r="A14" s="30"/>
      <c r="B14" s="32"/>
      <c r="C14" s="32"/>
      <c r="D14" s="32" t="s">
        <v>204</v>
      </c>
      <c r="E14" s="33" t="s">
        <v>203</v>
      </c>
      <c r="F14" s="45">
        <v>1</v>
      </c>
      <c r="G14" s="34"/>
      <c r="H14" s="5">
        <v>5</v>
      </c>
      <c r="I14" s="5">
        <v>5</v>
      </c>
      <c r="J14" s="5"/>
    </row>
    <row r="15" ht="24" customHeight="1" spans="1:10">
      <c r="A15" s="30"/>
      <c r="B15" s="32"/>
      <c r="C15" s="32"/>
      <c r="D15" s="32" t="s">
        <v>205</v>
      </c>
      <c r="E15" s="33" t="s">
        <v>203</v>
      </c>
      <c r="F15" s="45">
        <v>1</v>
      </c>
      <c r="G15" s="34"/>
      <c r="H15" s="5">
        <v>10</v>
      </c>
      <c r="I15" s="5">
        <v>10</v>
      </c>
      <c r="J15" s="5"/>
    </row>
    <row r="16" ht="24" customHeight="1" spans="1:10">
      <c r="A16" s="30"/>
      <c r="B16" s="32"/>
      <c r="C16" s="32" t="s">
        <v>85</v>
      </c>
      <c r="D16" s="32" t="s">
        <v>206</v>
      </c>
      <c r="E16" s="33" t="s">
        <v>207</v>
      </c>
      <c r="F16" s="45">
        <v>1</v>
      </c>
      <c r="G16" s="34"/>
      <c r="H16" s="5">
        <v>10</v>
      </c>
      <c r="I16" s="5">
        <v>10</v>
      </c>
      <c r="J16" s="5"/>
    </row>
    <row r="17" ht="24" customHeight="1" spans="1:10">
      <c r="A17" s="30"/>
      <c r="B17" s="32"/>
      <c r="C17" s="32"/>
      <c r="D17" s="32" t="s">
        <v>208</v>
      </c>
      <c r="E17" s="33" t="s">
        <v>209</v>
      </c>
      <c r="F17" s="5"/>
      <c r="G17" s="34"/>
      <c r="H17" s="5">
        <v>10</v>
      </c>
      <c r="I17" s="5">
        <v>10</v>
      </c>
      <c r="J17" s="5"/>
    </row>
    <row r="18" ht="24" customHeight="1" spans="1:10">
      <c r="A18" s="30"/>
      <c r="B18" s="32"/>
      <c r="C18" s="32" t="s">
        <v>94</v>
      </c>
      <c r="D18" s="32" t="s">
        <v>210</v>
      </c>
      <c r="E18" s="33" t="s">
        <v>211</v>
      </c>
      <c r="F18" s="5"/>
      <c r="G18" s="34"/>
      <c r="H18" s="5">
        <v>5</v>
      </c>
      <c r="I18" s="5">
        <v>5</v>
      </c>
      <c r="J18" s="5"/>
    </row>
    <row r="19" ht="24" customHeight="1" spans="1:10">
      <c r="A19" s="30"/>
      <c r="B19" s="32"/>
      <c r="C19" s="32" t="s">
        <v>97</v>
      </c>
      <c r="D19" s="32" t="s">
        <v>212</v>
      </c>
      <c r="E19" s="33" t="s">
        <v>213</v>
      </c>
      <c r="F19" s="13" t="s">
        <v>214</v>
      </c>
      <c r="G19" s="13"/>
      <c r="H19" s="5">
        <v>5</v>
      </c>
      <c r="I19" s="13">
        <v>5</v>
      </c>
      <c r="J19" s="13"/>
    </row>
    <row r="20" ht="24" customHeight="1" spans="1:10">
      <c r="A20" s="30"/>
      <c r="B20" s="32" t="s">
        <v>215</v>
      </c>
      <c r="C20" s="32" t="s">
        <v>102</v>
      </c>
      <c r="D20" s="32" t="s">
        <v>216</v>
      </c>
      <c r="E20" s="33" t="s">
        <v>217</v>
      </c>
      <c r="F20" s="33" t="s">
        <v>217</v>
      </c>
      <c r="G20" s="34"/>
      <c r="H20" s="5">
        <v>10</v>
      </c>
      <c r="I20" s="5">
        <v>10</v>
      </c>
      <c r="J20" s="5"/>
    </row>
    <row r="21" ht="24" customHeight="1" spans="1:10">
      <c r="A21" s="30"/>
      <c r="B21" s="32"/>
      <c r="C21" s="32"/>
      <c r="D21" s="32" t="s">
        <v>218</v>
      </c>
      <c r="E21" s="33" t="s">
        <v>219</v>
      </c>
      <c r="F21" s="33" t="s">
        <v>219</v>
      </c>
      <c r="G21" s="34"/>
      <c r="H21" s="5">
        <v>10</v>
      </c>
      <c r="I21" s="5">
        <v>10</v>
      </c>
      <c r="J21" s="5"/>
    </row>
    <row r="22" ht="24" customHeight="1" spans="1:10">
      <c r="A22" s="30"/>
      <c r="B22" s="32"/>
      <c r="C22" s="32" t="s">
        <v>109</v>
      </c>
      <c r="D22" s="32" t="s">
        <v>220</v>
      </c>
      <c r="E22" s="33" t="s">
        <v>221</v>
      </c>
      <c r="F22" s="33" t="s">
        <v>221</v>
      </c>
      <c r="G22" s="34"/>
      <c r="H22" s="5">
        <v>10</v>
      </c>
      <c r="I22" s="5">
        <v>10</v>
      </c>
      <c r="J22" s="5"/>
    </row>
    <row r="23" ht="24" customHeight="1" spans="1:10">
      <c r="A23" s="30"/>
      <c r="B23" s="32"/>
      <c r="C23" s="32" t="s">
        <v>107</v>
      </c>
      <c r="D23" s="32"/>
      <c r="E23" s="33"/>
      <c r="F23" s="5"/>
      <c r="G23" s="34"/>
      <c r="H23" s="5"/>
      <c r="I23" s="5"/>
      <c r="J23" s="5"/>
    </row>
    <row r="24" ht="24" customHeight="1" spans="1:10">
      <c r="A24" s="30"/>
      <c r="B24" s="32"/>
      <c r="C24" s="32" t="s">
        <v>222</v>
      </c>
      <c r="D24" s="32"/>
      <c r="E24" s="33"/>
      <c r="F24" s="5"/>
      <c r="G24" s="34"/>
      <c r="H24" s="5"/>
      <c r="I24" s="5"/>
      <c r="J24" s="5"/>
    </row>
    <row r="25" ht="24" customHeight="1" spans="1:10">
      <c r="A25" s="30"/>
      <c r="B25" s="32" t="s">
        <v>112</v>
      </c>
      <c r="C25" s="32" t="s">
        <v>223</v>
      </c>
      <c r="D25" s="32" t="s">
        <v>224</v>
      </c>
      <c r="E25" s="33" t="s">
        <v>225</v>
      </c>
      <c r="F25" s="45">
        <v>0.98</v>
      </c>
      <c r="G25" s="34"/>
      <c r="H25" s="5">
        <v>10</v>
      </c>
      <c r="I25" s="5">
        <v>10</v>
      </c>
      <c r="J25" s="5"/>
    </row>
    <row r="26" ht="45" customHeight="1" spans="1:10">
      <c r="A26" s="37" t="s">
        <v>119</v>
      </c>
      <c r="B26" s="37"/>
      <c r="C26" s="37"/>
      <c r="D26" s="37"/>
      <c r="E26" s="37"/>
      <c r="F26" s="37"/>
      <c r="G26" s="37"/>
      <c r="H26" s="37">
        <f>SUM(H13:H25)+H5</f>
        <v>100</v>
      </c>
      <c r="I26" s="5">
        <f>SUM(I13:I25)+I5</f>
        <v>100</v>
      </c>
      <c r="J26" s="37"/>
    </row>
    <row r="27" ht="51" customHeight="1" spans="1:10">
      <c r="A27" s="38" t="s">
        <v>120</v>
      </c>
      <c r="B27" s="25" t="s">
        <v>226</v>
      </c>
      <c r="C27" s="26"/>
      <c r="D27" s="26"/>
      <c r="E27" s="26"/>
      <c r="F27" s="26"/>
      <c r="G27" s="26"/>
      <c r="H27" s="26"/>
      <c r="I27" s="26"/>
      <c r="J27" s="27"/>
    </row>
    <row r="28" ht="71" customHeight="1" spans="1:10">
      <c r="A28" s="38" t="s">
        <v>121</v>
      </c>
      <c r="B28" s="7"/>
      <c r="C28" s="7"/>
      <c r="D28" s="7"/>
      <c r="E28" s="7"/>
      <c r="F28" s="7"/>
      <c r="G28" s="7"/>
      <c r="H28" s="7"/>
      <c r="I28" s="7"/>
      <c r="J28" s="7"/>
    </row>
    <row r="29" ht="173" customHeight="1" spans="1:10">
      <c r="A29" s="41" t="s">
        <v>122</v>
      </c>
      <c r="B29" s="41"/>
      <c r="C29" s="41"/>
      <c r="D29" s="41"/>
      <c r="E29" s="41"/>
      <c r="F29" s="41"/>
      <c r="G29" s="41"/>
      <c r="H29" s="41"/>
      <c r="I29" s="41"/>
      <c r="J29" s="41"/>
    </row>
  </sheetData>
  <mergeCells count="27">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6:G26"/>
    <mergeCell ref="B27:J27"/>
    <mergeCell ref="B28:J28"/>
    <mergeCell ref="A29:J29"/>
    <mergeCell ref="A3:A9"/>
    <mergeCell ref="A10:A11"/>
    <mergeCell ref="A12:A25"/>
    <mergeCell ref="B13:B19"/>
    <mergeCell ref="B20:B24"/>
    <mergeCell ref="C13:C15"/>
    <mergeCell ref="C16:C17"/>
    <mergeCell ref="C20:C21"/>
  </mergeCells>
  <conditionalFormatting sqref="H26">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5"/>
  <sheetViews>
    <sheetView workbookViewId="0">
      <selection activeCell="B23" sqref="B23:J23"/>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35</v>
      </c>
      <c r="F2" s="4"/>
      <c r="G2" s="4"/>
      <c r="H2" s="4" t="s">
        <v>36</v>
      </c>
      <c r="I2" s="4"/>
      <c r="J2" s="4"/>
    </row>
    <row r="3" ht="24" customHeight="1" spans="1:10">
      <c r="A3" s="5" t="s">
        <v>37</v>
      </c>
      <c r="B3" s="6" t="s">
        <v>227</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41.2</v>
      </c>
      <c r="E5" s="13">
        <f t="shared" si="0"/>
        <v>-0.0100000000000051</v>
      </c>
      <c r="F5" s="13">
        <f t="shared" si="0"/>
        <v>41.19</v>
      </c>
      <c r="G5" s="14">
        <f>F5/(D5+E5)</f>
        <v>1</v>
      </c>
      <c r="H5" s="15">
        <v>10</v>
      </c>
      <c r="I5" s="15">
        <f>G5*10</f>
        <v>10</v>
      </c>
      <c r="J5" s="15"/>
    </row>
    <row r="6" ht="24" customHeight="1" spans="1:10">
      <c r="A6" s="5"/>
      <c r="B6" s="11" t="s">
        <v>48</v>
      </c>
      <c r="C6" s="12"/>
      <c r="D6" s="13">
        <f t="shared" ref="D6:F6" si="1">SUM(D7:D8)</f>
        <v>41.2</v>
      </c>
      <c r="E6" s="13">
        <f t="shared" si="1"/>
        <v>-0.0100000000000051</v>
      </c>
      <c r="F6" s="13">
        <f t="shared" si="1"/>
        <v>41.19</v>
      </c>
      <c r="G6" s="15" t="s">
        <v>49</v>
      </c>
      <c r="H6" s="15" t="s">
        <v>49</v>
      </c>
      <c r="I6" s="15" t="s">
        <v>49</v>
      </c>
      <c r="J6" s="15" t="s">
        <v>49</v>
      </c>
    </row>
    <row r="7" ht="24" customHeight="1" spans="1:10">
      <c r="A7" s="5"/>
      <c r="B7" s="16" t="s">
        <v>50</v>
      </c>
      <c r="C7" s="17"/>
      <c r="D7" s="13">
        <v>41.2</v>
      </c>
      <c r="E7" s="13">
        <f>F7-D7</f>
        <v>-0.0100000000000051</v>
      </c>
      <c r="F7" s="13">
        <v>41.19</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228</v>
      </c>
      <c r="C11" s="26"/>
      <c r="D11" s="26"/>
      <c r="E11" s="27"/>
      <c r="F11" s="25" t="s">
        <v>229</v>
      </c>
      <c r="G11" s="26"/>
      <c r="H11" s="26"/>
      <c r="I11" s="26"/>
      <c r="J11" s="27"/>
    </row>
    <row r="12" s="1" customFormat="1" ht="24" customHeight="1" spans="1:10">
      <c r="A12" s="29" t="s">
        <v>57</v>
      </c>
      <c r="B12" s="5" t="s">
        <v>58</v>
      </c>
      <c r="C12" s="5" t="s">
        <v>59</v>
      </c>
      <c r="D12" s="5" t="s">
        <v>60</v>
      </c>
      <c r="E12" s="5" t="s">
        <v>61</v>
      </c>
      <c r="F12" s="5" t="s">
        <v>62</v>
      </c>
      <c r="G12" s="5" t="s">
        <v>63</v>
      </c>
      <c r="H12" s="5" t="s">
        <v>44</v>
      </c>
      <c r="I12" s="5" t="s">
        <v>45</v>
      </c>
      <c r="J12" s="42" t="s">
        <v>46</v>
      </c>
    </row>
    <row r="13" ht="24" spans="1:10">
      <c r="A13" s="30"/>
      <c r="B13" s="32" t="s">
        <v>64</v>
      </c>
      <c r="C13" s="32" t="s">
        <v>65</v>
      </c>
      <c r="D13" s="32" t="s">
        <v>230</v>
      </c>
      <c r="E13" s="33" t="s">
        <v>231</v>
      </c>
      <c r="F13" s="5">
        <v>163</v>
      </c>
      <c r="G13" s="34"/>
      <c r="H13" s="5">
        <v>20</v>
      </c>
      <c r="I13" s="5">
        <v>20</v>
      </c>
      <c r="J13" s="5"/>
    </row>
    <row r="14" ht="24" customHeight="1" spans="1:10">
      <c r="A14" s="30"/>
      <c r="B14" s="32"/>
      <c r="C14" s="32" t="s">
        <v>85</v>
      </c>
      <c r="D14" s="32" t="s">
        <v>232</v>
      </c>
      <c r="E14" s="33" t="s">
        <v>207</v>
      </c>
      <c r="F14" s="45">
        <v>1</v>
      </c>
      <c r="G14" s="34"/>
      <c r="H14" s="5">
        <v>20</v>
      </c>
      <c r="I14" s="5">
        <v>20</v>
      </c>
      <c r="J14" s="5"/>
    </row>
    <row r="15" ht="24" customHeight="1" spans="1:10">
      <c r="A15" s="30"/>
      <c r="B15" s="32"/>
      <c r="C15" s="32" t="s">
        <v>94</v>
      </c>
      <c r="D15" s="32" t="s">
        <v>233</v>
      </c>
      <c r="E15" s="33" t="s">
        <v>234</v>
      </c>
      <c r="F15" s="55">
        <v>44075</v>
      </c>
      <c r="G15" s="34"/>
      <c r="H15" s="5">
        <v>5</v>
      </c>
      <c r="I15" s="5">
        <v>3</v>
      </c>
      <c r="J15" s="5"/>
    </row>
    <row r="16" ht="24" customHeight="1" spans="1:10">
      <c r="A16" s="30"/>
      <c r="B16" s="32"/>
      <c r="C16" s="32" t="s">
        <v>97</v>
      </c>
      <c r="D16" s="32" t="s">
        <v>235</v>
      </c>
      <c r="E16" s="33" t="s">
        <v>236</v>
      </c>
      <c r="F16" s="56" t="s">
        <v>237</v>
      </c>
      <c r="G16" s="13"/>
      <c r="H16" s="5">
        <v>5</v>
      </c>
      <c r="I16" s="5">
        <v>5</v>
      </c>
      <c r="J16" s="13"/>
    </row>
    <row r="17" ht="24" customHeight="1" spans="1:10">
      <c r="A17" s="30"/>
      <c r="B17" s="32" t="s">
        <v>101</v>
      </c>
      <c r="C17" s="32" t="s">
        <v>102</v>
      </c>
      <c r="D17" s="32" t="s">
        <v>238</v>
      </c>
      <c r="E17" s="33" t="s">
        <v>239</v>
      </c>
      <c r="F17" s="33" t="s">
        <v>239</v>
      </c>
      <c r="G17" s="34"/>
      <c r="H17" s="5">
        <v>15</v>
      </c>
      <c r="I17" s="5">
        <v>13</v>
      </c>
      <c r="J17" s="5"/>
    </row>
    <row r="18" ht="24" customHeight="1" spans="1:10">
      <c r="A18" s="30"/>
      <c r="B18" s="32"/>
      <c r="C18" s="32" t="s">
        <v>107</v>
      </c>
      <c r="D18" s="32"/>
      <c r="E18" s="33"/>
      <c r="F18" s="5"/>
      <c r="G18" s="34"/>
      <c r="H18" s="5"/>
      <c r="I18" s="5"/>
      <c r="J18" s="5"/>
    </row>
    <row r="19" ht="24" customHeight="1" spans="1:10">
      <c r="A19" s="30"/>
      <c r="B19" s="32"/>
      <c r="C19" s="32" t="s">
        <v>108</v>
      </c>
      <c r="D19" s="32"/>
      <c r="E19" s="33"/>
      <c r="F19" s="5"/>
      <c r="G19" s="34"/>
      <c r="H19" s="5"/>
      <c r="I19" s="5"/>
      <c r="J19" s="5"/>
    </row>
    <row r="20" ht="24" customHeight="1" spans="1:10">
      <c r="A20" s="30"/>
      <c r="B20" s="32"/>
      <c r="C20" s="32" t="s">
        <v>109</v>
      </c>
      <c r="D20" s="32" t="s">
        <v>240</v>
      </c>
      <c r="E20" s="33" t="s">
        <v>241</v>
      </c>
      <c r="F20" s="33" t="s">
        <v>241</v>
      </c>
      <c r="G20" s="34"/>
      <c r="H20" s="5">
        <v>15</v>
      </c>
      <c r="I20" s="5">
        <v>13</v>
      </c>
      <c r="J20" s="5"/>
    </row>
    <row r="21" ht="24" customHeight="1" spans="1:10">
      <c r="A21" s="30"/>
      <c r="B21" s="32" t="s">
        <v>112</v>
      </c>
      <c r="C21" s="32" t="s">
        <v>113</v>
      </c>
      <c r="D21" s="32"/>
      <c r="E21" s="33"/>
      <c r="F21" s="5"/>
      <c r="G21" s="34"/>
      <c r="H21" s="5">
        <v>10</v>
      </c>
      <c r="I21" s="5">
        <v>0</v>
      </c>
      <c r="J21" s="5"/>
    </row>
    <row r="22" ht="45" customHeight="1" spans="1:10">
      <c r="A22" s="37" t="s">
        <v>119</v>
      </c>
      <c r="B22" s="37"/>
      <c r="C22" s="37"/>
      <c r="D22" s="37"/>
      <c r="E22" s="37"/>
      <c r="F22" s="37"/>
      <c r="G22" s="37"/>
      <c r="H22" s="37">
        <f>SUM(H13:H21)+H5</f>
        <v>100</v>
      </c>
      <c r="I22" s="5">
        <f>SUM(I13:I21)+I5</f>
        <v>84</v>
      </c>
      <c r="J22" s="37"/>
    </row>
    <row r="23" ht="51" customHeight="1" spans="1:10">
      <c r="A23" s="38" t="s">
        <v>120</v>
      </c>
      <c r="B23" s="57" t="s">
        <v>229</v>
      </c>
      <c r="C23" s="65"/>
      <c r="D23" s="65"/>
      <c r="E23" s="65"/>
      <c r="F23" s="65"/>
      <c r="G23" s="65"/>
      <c r="H23" s="65"/>
      <c r="I23" s="65"/>
      <c r="J23" s="66"/>
    </row>
    <row r="24" ht="71" customHeight="1" spans="1:10">
      <c r="A24" s="38" t="s">
        <v>121</v>
      </c>
      <c r="B24" s="7"/>
      <c r="C24" s="7"/>
      <c r="D24" s="7"/>
      <c r="E24" s="7"/>
      <c r="F24" s="7"/>
      <c r="G24" s="7"/>
      <c r="H24" s="7"/>
      <c r="I24" s="7"/>
      <c r="J24" s="7"/>
    </row>
    <row r="25" ht="173" customHeight="1" spans="1:10">
      <c r="A25" s="41" t="s">
        <v>122</v>
      </c>
      <c r="B25" s="41"/>
      <c r="C25" s="41"/>
      <c r="D25" s="41"/>
      <c r="E25" s="41"/>
      <c r="F25" s="41"/>
      <c r="G25" s="41"/>
      <c r="H25" s="41"/>
      <c r="I25" s="41"/>
      <c r="J25" s="41"/>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6"/>
    <mergeCell ref="B17:B20"/>
  </mergeCells>
  <conditionalFormatting sqref="H22">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K25"/>
  <sheetViews>
    <sheetView workbookViewId="0">
      <selection activeCell="B24" sqref="B24:J24"/>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1" width="27.75" style="2" customWidth="1"/>
    <col min="12"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242</v>
      </c>
      <c r="F2" s="4"/>
      <c r="G2" s="4"/>
      <c r="H2" s="4" t="s">
        <v>243</v>
      </c>
      <c r="I2" s="4"/>
      <c r="J2" s="4"/>
    </row>
    <row r="3" ht="24" customHeight="1" spans="1:10">
      <c r="A3" s="5" t="s">
        <v>37</v>
      </c>
      <c r="B3" s="6" t="s">
        <v>244</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1">
      <c r="A5" s="5"/>
      <c r="B5" s="11" t="s">
        <v>47</v>
      </c>
      <c r="C5" s="12"/>
      <c r="D5" s="13">
        <f t="shared" ref="D5:F5" si="0">SUM(D6,D9)</f>
        <v>112.8</v>
      </c>
      <c r="E5" s="13">
        <f t="shared" si="0"/>
        <v>-55.8</v>
      </c>
      <c r="F5" s="13">
        <f t="shared" si="0"/>
        <v>57</v>
      </c>
      <c r="G5" s="14">
        <f>F5/(D5+E5)</f>
        <v>1</v>
      </c>
      <c r="H5" s="15">
        <v>10</v>
      </c>
      <c r="I5" s="15">
        <f>G5*10</f>
        <v>10</v>
      </c>
      <c r="J5" s="15"/>
      <c r="K5" s="49"/>
    </row>
    <row r="6" ht="24" customHeight="1" spans="1:11">
      <c r="A6" s="5"/>
      <c r="B6" s="11" t="s">
        <v>48</v>
      </c>
      <c r="C6" s="12"/>
      <c r="D6" s="13">
        <f t="shared" ref="D6:F6" si="1">SUM(D7:D8)</f>
        <v>112.8</v>
      </c>
      <c r="E6" s="13">
        <f t="shared" si="1"/>
        <v>-55.8</v>
      </c>
      <c r="F6" s="13">
        <f t="shared" si="1"/>
        <v>57</v>
      </c>
      <c r="G6" s="15" t="s">
        <v>49</v>
      </c>
      <c r="H6" s="15" t="s">
        <v>49</v>
      </c>
      <c r="I6" s="15" t="s">
        <v>49</v>
      </c>
      <c r="J6" s="15" t="s">
        <v>49</v>
      </c>
      <c r="K6" s="49"/>
    </row>
    <row r="7" ht="24" customHeight="1" spans="1:11">
      <c r="A7" s="5"/>
      <c r="B7" s="16" t="s">
        <v>50</v>
      </c>
      <c r="C7" s="17"/>
      <c r="D7" s="13">
        <v>112.8</v>
      </c>
      <c r="E7" s="13">
        <f>F7-D7</f>
        <v>-55.8</v>
      </c>
      <c r="F7" s="13">
        <v>57</v>
      </c>
      <c r="G7" s="15" t="s">
        <v>49</v>
      </c>
      <c r="H7" s="15" t="s">
        <v>49</v>
      </c>
      <c r="I7" s="15" t="s">
        <v>49</v>
      </c>
      <c r="J7" s="15" t="s">
        <v>49</v>
      </c>
      <c r="K7" s="49"/>
    </row>
    <row r="8" ht="24" customHeight="1" spans="1:11">
      <c r="A8" s="5"/>
      <c r="B8" s="16" t="s">
        <v>51</v>
      </c>
      <c r="C8" s="17"/>
      <c r="D8" s="13"/>
      <c r="E8" s="13"/>
      <c r="F8" s="13"/>
      <c r="G8" s="15" t="s">
        <v>49</v>
      </c>
      <c r="H8" s="15" t="s">
        <v>49</v>
      </c>
      <c r="I8" s="15" t="s">
        <v>49</v>
      </c>
      <c r="J8" s="15" t="s">
        <v>49</v>
      </c>
      <c r="K8" s="49"/>
    </row>
    <row r="9" ht="24" customHeight="1" spans="1:11">
      <c r="A9" s="5"/>
      <c r="B9" s="11" t="s">
        <v>52</v>
      </c>
      <c r="C9" s="12"/>
      <c r="D9" s="13"/>
      <c r="E9" s="13"/>
      <c r="F9" s="13"/>
      <c r="G9" s="15" t="s">
        <v>49</v>
      </c>
      <c r="H9" s="15" t="s">
        <v>49</v>
      </c>
      <c r="I9" s="15" t="s">
        <v>49</v>
      </c>
      <c r="J9" s="15" t="s">
        <v>49</v>
      </c>
      <c r="K9" s="49"/>
    </row>
    <row r="10" ht="24" customHeight="1" spans="1:11">
      <c r="A10" s="18" t="s">
        <v>53</v>
      </c>
      <c r="B10" s="19" t="s">
        <v>54</v>
      </c>
      <c r="C10" s="20"/>
      <c r="D10" s="20"/>
      <c r="E10" s="21"/>
      <c r="F10" s="22" t="s">
        <v>55</v>
      </c>
      <c r="G10" s="23"/>
      <c r="H10" s="23"/>
      <c r="I10" s="23"/>
      <c r="J10" s="43"/>
      <c r="K10" s="50"/>
    </row>
    <row r="11" ht="93" customHeight="1" spans="1:11">
      <c r="A11" s="24"/>
      <c r="B11" s="25" t="s">
        <v>245</v>
      </c>
      <c r="C11" s="26"/>
      <c r="D11" s="26"/>
      <c r="E11" s="27"/>
      <c r="F11" s="19" t="s">
        <v>246</v>
      </c>
      <c r="G11" s="20"/>
      <c r="H11" s="20"/>
      <c r="I11" s="20"/>
      <c r="J11" s="21"/>
      <c r="K11" s="50"/>
    </row>
    <row r="12" s="1" customFormat="1" ht="24" customHeight="1" spans="1:11">
      <c r="A12" s="29" t="s">
        <v>57</v>
      </c>
      <c r="B12" s="5" t="s">
        <v>58</v>
      </c>
      <c r="C12" s="5" t="s">
        <v>59</v>
      </c>
      <c r="D12" s="5" t="s">
        <v>60</v>
      </c>
      <c r="E12" s="5" t="s">
        <v>61</v>
      </c>
      <c r="F12" s="5" t="s">
        <v>62</v>
      </c>
      <c r="G12" s="5" t="s">
        <v>63</v>
      </c>
      <c r="H12" s="5" t="s">
        <v>44</v>
      </c>
      <c r="I12" s="5" t="s">
        <v>45</v>
      </c>
      <c r="J12" s="42" t="s">
        <v>46</v>
      </c>
      <c r="K12" s="51"/>
    </row>
    <row r="13" ht="24" spans="1:11">
      <c r="A13" s="30"/>
      <c r="B13" s="32" t="s">
        <v>64</v>
      </c>
      <c r="C13" s="32" t="s">
        <v>65</v>
      </c>
      <c r="D13" s="32" t="s">
        <v>247</v>
      </c>
      <c r="E13" s="33" t="s">
        <v>248</v>
      </c>
      <c r="F13" s="5" t="s">
        <v>249</v>
      </c>
      <c r="G13" s="34"/>
      <c r="H13" s="5">
        <v>20</v>
      </c>
      <c r="I13" s="5">
        <v>20</v>
      </c>
      <c r="J13" s="5"/>
      <c r="K13" s="52"/>
    </row>
    <row r="14" ht="24" customHeight="1" spans="1:11">
      <c r="A14" s="30"/>
      <c r="B14" s="32"/>
      <c r="C14" s="32" t="s">
        <v>85</v>
      </c>
      <c r="D14" s="32" t="s">
        <v>250</v>
      </c>
      <c r="E14" s="33" t="s">
        <v>251</v>
      </c>
      <c r="F14" s="33" t="s">
        <v>251</v>
      </c>
      <c r="G14" s="34"/>
      <c r="H14" s="5">
        <v>20</v>
      </c>
      <c r="I14" s="5">
        <v>20</v>
      </c>
      <c r="J14" s="5"/>
      <c r="K14" s="52"/>
    </row>
    <row r="15" ht="24" customHeight="1" spans="1:11">
      <c r="A15" s="30"/>
      <c r="B15" s="32"/>
      <c r="C15" s="32" t="s">
        <v>94</v>
      </c>
      <c r="D15" s="32" t="s">
        <v>252</v>
      </c>
      <c r="E15" s="33" t="s">
        <v>253</v>
      </c>
      <c r="F15" s="33" t="s">
        <v>254</v>
      </c>
      <c r="G15" s="34"/>
      <c r="H15" s="5">
        <v>5</v>
      </c>
      <c r="I15" s="5">
        <v>5</v>
      </c>
      <c r="J15" s="5"/>
      <c r="K15" s="50"/>
    </row>
    <row r="16" ht="24" customHeight="1" spans="1:11">
      <c r="A16" s="30"/>
      <c r="B16" s="32"/>
      <c r="C16" s="32" t="s">
        <v>97</v>
      </c>
      <c r="D16" s="32" t="s">
        <v>255</v>
      </c>
      <c r="E16" s="33" t="s">
        <v>256</v>
      </c>
      <c r="F16" s="33" t="s">
        <v>257</v>
      </c>
      <c r="G16" s="13"/>
      <c r="H16" s="5">
        <v>5</v>
      </c>
      <c r="I16" s="5">
        <v>5</v>
      </c>
      <c r="J16" s="13"/>
      <c r="K16" s="52"/>
    </row>
    <row r="17" ht="24" customHeight="1" spans="1:11">
      <c r="A17" s="30"/>
      <c r="B17" s="32" t="s">
        <v>101</v>
      </c>
      <c r="C17" s="32" t="s">
        <v>102</v>
      </c>
      <c r="D17" s="32" t="s">
        <v>258</v>
      </c>
      <c r="E17" s="33" t="s">
        <v>259</v>
      </c>
      <c r="F17" s="33" t="s">
        <v>260</v>
      </c>
      <c r="G17" s="34"/>
      <c r="H17" s="5">
        <v>30</v>
      </c>
      <c r="I17" s="5">
        <v>30</v>
      </c>
      <c r="J17" s="5"/>
      <c r="K17" s="52"/>
    </row>
    <row r="18" ht="24" customHeight="1" spans="1:11">
      <c r="A18" s="30"/>
      <c r="B18" s="32"/>
      <c r="C18" s="32" t="s">
        <v>107</v>
      </c>
      <c r="D18" s="32"/>
      <c r="E18" s="33"/>
      <c r="F18" s="5"/>
      <c r="G18" s="34"/>
      <c r="H18" s="5"/>
      <c r="I18" s="5"/>
      <c r="J18" s="5"/>
      <c r="K18" s="50"/>
    </row>
    <row r="19" ht="24" customHeight="1" spans="1:11">
      <c r="A19" s="30"/>
      <c r="B19" s="32"/>
      <c r="C19" s="32" t="s">
        <v>108</v>
      </c>
      <c r="D19" s="32"/>
      <c r="E19" s="33"/>
      <c r="F19" s="5"/>
      <c r="G19" s="34"/>
      <c r="H19" s="5"/>
      <c r="I19" s="5"/>
      <c r="J19" s="5"/>
      <c r="K19" s="50"/>
    </row>
    <row r="20" ht="24" customHeight="1" spans="1:10">
      <c r="A20" s="30"/>
      <c r="B20" s="32"/>
      <c r="C20" s="32" t="s">
        <v>109</v>
      </c>
      <c r="D20" s="32" t="s">
        <v>261</v>
      </c>
      <c r="E20" s="33" t="s">
        <v>262</v>
      </c>
      <c r="F20" s="33" t="s">
        <v>262</v>
      </c>
      <c r="G20" s="34"/>
      <c r="H20" s="5"/>
      <c r="I20" s="5"/>
      <c r="J20" s="5"/>
    </row>
    <row r="21" ht="24" customHeight="1" spans="1:11">
      <c r="A21" s="30"/>
      <c r="B21" s="32" t="s">
        <v>112</v>
      </c>
      <c r="C21" s="32" t="s">
        <v>113</v>
      </c>
      <c r="D21" s="32" t="s">
        <v>263</v>
      </c>
      <c r="E21" s="33" t="s">
        <v>264</v>
      </c>
      <c r="F21" s="33" t="s">
        <v>264</v>
      </c>
      <c r="G21" s="34"/>
      <c r="H21" s="5">
        <v>10</v>
      </c>
      <c r="I21" s="5">
        <v>10</v>
      </c>
      <c r="J21" s="5"/>
      <c r="K21" s="52"/>
    </row>
    <row r="22" ht="45" customHeight="1" spans="1:11">
      <c r="A22" s="37" t="s">
        <v>119</v>
      </c>
      <c r="B22" s="37"/>
      <c r="C22" s="37"/>
      <c r="D22" s="37"/>
      <c r="E22" s="37"/>
      <c r="F22" s="37"/>
      <c r="G22" s="37"/>
      <c r="H22" s="37">
        <f>SUM(H13:H21)+H5</f>
        <v>100</v>
      </c>
      <c r="I22" s="5">
        <f>SUM(I13:I21)+I5</f>
        <v>100</v>
      </c>
      <c r="J22" s="37"/>
      <c r="K22" s="53"/>
    </row>
    <row r="23" ht="51" customHeight="1" spans="1:11">
      <c r="A23" s="38" t="s">
        <v>120</v>
      </c>
      <c r="B23" s="47" t="s">
        <v>245</v>
      </c>
      <c r="C23" s="48"/>
      <c r="D23" s="48"/>
      <c r="E23" s="48"/>
      <c r="F23" s="48"/>
      <c r="G23" s="48"/>
      <c r="H23" s="48"/>
      <c r="I23" s="48"/>
      <c r="J23" s="6"/>
      <c r="K23" s="53"/>
    </row>
    <row r="24" ht="71" customHeight="1" spans="1:10">
      <c r="A24" s="38" t="s">
        <v>121</v>
      </c>
      <c r="B24" s="7"/>
      <c r="C24" s="7"/>
      <c r="D24" s="7"/>
      <c r="E24" s="7"/>
      <c r="F24" s="7"/>
      <c r="G24" s="7"/>
      <c r="H24" s="7"/>
      <c r="I24" s="7"/>
      <c r="J24" s="7"/>
    </row>
    <row r="25" ht="173" customHeight="1" spans="1:10">
      <c r="A25" s="41" t="s">
        <v>122</v>
      </c>
      <c r="B25" s="41"/>
      <c r="C25" s="41"/>
      <c r="D25" s="41"/>
      <c r="E25" s="41"/>
      <c r="F25" s="41"/>
      <c r="G25" s="41"/>
      <c r="H25" s="41"/>
      <c r="I25" s="41"/>
      <c r="J25" s="41"/>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6"/>
    <mergeCell ref="B17:B20"/>
    <mergeCell ref="K5:K9"/>
  </mergeCells>
  <conditionalFormatting sqref="H22">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5"/>
  <sheetViews>
    <sheetView workbookViewId="0">
      <selection activeCell="B24" sqref="B24:J24"/>
    </sheetView>
  </sheetViews>
  <sheetFormatPr defaultColWidth="8.89166666666667" defaultRowHeight="13.5" customHeight="1"/>
  <cols>
    <col min="1" max="1" width="11.875" style="2" customWidth="1"/>
    <col min="2" max="2" width="8.775" style="2" customWidth="1"/>
    <col min="3" max="3" width="10.125" style="2" customWidth="1"/>
    <col min="4" max="4" width="15.625" style="2" customWidth="1"/>
    <col min="5" max="5" width="15.3333333333333" style="2" customWidth="1"/>
    <col min="6" max="6" width="13.6666666666667" style="2" customWidth="1"/>
    <col min="7" max="7" width="15.6666666666667" style="2" customWidth="1"/>
    <col min="8" max="8" width="7.775" style="2" customWidth="1"/>
    <col min="9" max="9" width="11.625" style="2" customWidth="1"/>
    <col min="10" max="10" width="11.875" style="2" customWidth="1"/>
    <col min="11" max="16384" width="8.89166666666667" style="2"/>
  </cols>
  <sheetData>
    <row r="1" ht="26" customHeight="1" spans="1:10">
      <c r="A1" s="3" t="s">
        <v>33</v>
      </c>
      <c r="B1" s="3"/>
      <c r="C1" s="3"/>
      <c r="D1" s="3"/>
      <c r="E1" s="3"/>
      <c r="F1" s="3"/>
      <c r="G1" s="3"/>
      <c r="H1" s="3"/>
      <c r="I1" s="3"/>
      <c r="J1" s="3"/>
    </row>
    <row r="2" ht="26" customHeight="1" spans="1:10">
      <c r="A2" s="4" t="s">
        <v>34</v>
      </c>
      <c r="B2" s="4"/>
      <c r="C2" s="4"/>
      <c r="D2" s="4"/>
      <c r="E2" s="4" t="s">
        <v>242</v>
      </c>
      <c r="F2" s="4"/>
      <c r="G2" s="4"/>
      <c r="H2" s="4" t="s">
        <v>265</v>
      </c>
      <c r="I2" s="4"/>
      <c r="J2" s="4"/>
    </row>
    <row r="3" ht="24" customHeight="1" spans="1:10">
      <c r="A3" s="5" t="s">
        <v>37</v>
      </c>
      <c r="B3" s="6" t="s">
        <v>266</v>
      </c>
      <c r="C3" s="7"/>
      <c r="D3" s="7"/>
      <c r="E3" s="7"/>
      <c r="F3" s="7"/>
      <c r="G3" s="7"/>
      <c r="H3" s="7"/>
      <c r="I3" s="7"/>
      <c r="J3" s="7"/>
    </row>
    <row r="4" ht="24" customHeight="1" spans="1:10">
      <c r="A4" s="5"/>
      <c r="B4" s="8" t="s">
        <v>39</v>
      </c>
      <c r="C4" s="9"/>
      <c r="D4" s="10" t="s">
        <v>40</v>
      </c>
      <c r="E4" s="10" t="s">
        <v>41</v>
      </c>
      <c r="F4" s="10" t="s">
        <v>42</v>
      </c>
      <c r="G4" s="10" t="s">
        <v>43</v>
      </c>
      <c r="H4" s="10" t="s">
        <v>44</v>
      </c>
      <c r="I4" s="42" t="s">
        <v>45</v>
      </c>
      <c r="J4" s="42" t="s">
        <v>46</v>
      </c>
    </row>
    <row r="5" ht="24" customHeight="1" spans="1:10">
      <c r="A5" s="5"/>
      <c r="B5" s="11" t="s">
        <v>47</v>
      </c>
      <c r="C5" s="12"/>
      <c r="D5" s="13">
        <f t="shared" ref="D5:F5" si="0">SUM(D6,D9)</f>
        <v>116</v>
      </c>
      <c r="E5" s="13">
        <f t="shared" si="0"/>
        <v>-27.248</v>
      </c>
      <c r="F5" s="13">
        <f t="shared" si="0"/>
        <v>88.752</v>
      </c>
      <c r="G5" s="14">
        <f>F5/(D5+E5)</f>
        <v>1</v>
      </c>
      <c r="H5" s="15">
        <v>10</v>
      </c>
      <c r="I5" s="15">
        <f>G5*10</f>
        <v>10</v>
      </c>
      <c r="J5" s="15"/>
    </row>
    <row r="6" ht="24" customHeight="1" spans="1:10">
      <c r="A6" s="5"/>
      <c r="B6" s="11" t="s">
        <v>48</v>
      </c>
      <c r="C6" s="12"/>
      <c r="D6" s="13">
        <f t="shared" ref="D6:F6" si="1">SUM(D7:D8)</f>
        <v>116</v>
      </c>
      <c r="E6" s="13">
        <f t="shared" si="1"/>
        <v>-27.248</v>
      </c>
      <c r="F6" s="13">
        <f t="shared" si="1"/>
        <v>88.752</v>
      </c>
      <c r="G6" s="15" t="s">
        <v>49</v>
      </c>
      <c r="H6" s="15" t="s">
        <v>49</v>
      </c>
      <c r="I6" s="15" t="s">
        <v>49</v>
      </c>
      <c r="J6" s="15" t="s">
        <v>49</v>
      </c>
    </row>
    <row r="7" ht="24" customHeight="1" spans="1:10">
      <c r="A7" s="5"/>
      <c r="B7" s="16" t="s">
        <v>50</v>
      </c>
      <c r="C7" s="17"/>
      <c r="D7" s="13">
        <v>116</v>
      </c>
      <c r="E7" s="13">
        <f>F7-D7</f>
        <v>-27.248</v>
      </c>
      <c r="F7" s="13">
        <v>88.752</v>
      </c>
      <c r="G7" s="15" t="s">
        <v>49</v>
      </c>
      <c r="H7" s="15" t="s">
        <v>49</v>
      </c>
      <c r="I7" s="15" t="s">
        <v>49</v>
      </c>
      <c r="J7" s="15" t="s">
        <v>49</v>
      </c>
    </row>
    <row r="8" ht="24" customHeight="1" spans="1:10">
      <c r="A8" s="5"/>
      <c r="B8" s="16" t="s">
        <v>51</v>
      </c>
      <c r="C8" s="17"/>
      <c r="D8" s="13"/>
      <c r="E8" s="13"/>
      <c r="F8" s="13"/>
      <c r="G8" s="15" t="s">
        <v>49</v>
      </c>
      <c r="H8" s="15" t="s">
        <v>49</v>
      </c>
      <c r="I8" s="15" t="s">
        <v>49</v>
      </c>
      <c r="J8" s="15" t="s">
        <v>49</v>
      </c>
    </row>
    <row r="9" ht="24" customHeight="1" spans="1:10">
      <c r="A9" s="5"/>
      <c r="B9" s="11" t="s">
        <v>52</v>
      </c>
      <c r="C9" s="12"/>
      <c r="D9" s="13"/>
      <c r="E9" s="13"/>
      <c r="F9" s="13"/>
      <c r="G9" s="15" t="s">
        <v>49</v>
      </c>
      <c r="H9" s="15" t="s">
        <v>49</v>
      </c>
      <c r="I9" s="15" t="s">
        <v>49</v>
      </c>
      <c r="J9" s="15" t="s">
        <v>49</v>
      </c>
    </row>
    <row r="10" ht="24" customHeight="1" spans="1:10">
      <c r="A10" s="18" t="s">
        <v>53</v>
      </c>
      <c r="B10" s="19" t="s">
        <v>54</v>
      </c>
      <c r="C10" s="20"/>
      <c r="D10" s="20"/>
      <c r="E10" s="21"/>
      <c r="F10" s="22" t="s">
        <v>55</v>
      </c>
      <c r="G10" s="23"/>
      <c r="H10" s="23"/>
      <c r="I10" s="23"/>
      <c r="J10" s="43"/>
    </row>
    <row r="11" ht="93" customHeight="1" spans="1:10">
      <c r="A11" s="24"/>
      <c r="B11" s="25" t="s">
        <v>267</v>
      </c>
      <c r="C11" s="26"/>
      <c r="D11" s="26"/>
      <c r="E11" s="27"/>
      <c r="F11" s="19" t="s">
        <v>246</v>
      </c>
      <c r="G11" s="20"/>
      <c r="H11" s="20"/>
      <c r="I11" s="20"/>
      <c r="J11" s="21"/>
    </row>
    <row r="12" s="1" customFormat="1" ht="24" customHeight="1" spans="1:10">
      <c r="A12" s="29" t="s">
        <v>57</v>
      </c>
      <c r="B12" s="5" t="s">
        <v>58</v>
      </c>
      <c r="C12" s="5" t="s">
        <v>59</v>
      </c>
      <c r="D12" s="5" t="s">
        <v>60</v>
      </c>
      <c r="E12" s="5" t="s">
        <v>61</v>
      </c>
      <c r="F12" s="5" t="s">
        <v>62</v>
      </c>
      <c r="G12" s="5" t="s">
        <v>63</v>
      </c>
      <c r="H12" s="5" t="s">
        <v>44</v>
      </c>
      <c r="I12" s="5" t="s">
        <v>45</v>
      </c>
      <c r="J12" s="42" t="s">
        <v>46</v>
      </c>
    </row>
    <row r="13" ht="22.5" spans="1:10">
      <c r="A13" s="30"/>
      <c r="B13" s="32" t="s">
        <v>64</v>
      </c>
      <c r="C13" s="32" t="s">
        <v>65</v>
      </c>
      <c r="D13" s="32" t="s">
        <v>268</v>
      </c>
      <c r="E13" s="33" t="s">
        <v>269</v>
      </c>
      <c r="F13" s="33" t="s">
        <v>269</v>
      </c>
      <c r="G13" s="34"/>
      <c r="H13" s="5">
        <v>20</v>
      </c>
      <c r="I13" s="5">
        <v>20</v>
      </c>
      <c r="J13" s="5"/>
    </row>
    <row r="14" ht="24" customHeight="1" spans="1:10">
      <c r="A14" s="30"/>
      <c r="B14" s="32"/>
      <c r="C14" s="32" t="s">
        <v>85</v>
      </c>
      <c r="D14" s="32" t="s">
        <v>270</v>
      </c>
      <c r="E14" s="33" t="s">
        <v>271</v>
      </c>
      <c r="F14" s="33" t="s">
        <v>271</v>
      </c>
      <c r="G14" s="34"/>
      <c r="H14" s="5">
        <v>20</v>
      </c>
      <c r="I14" s="5">
        <v>20</v>
      </c>
      <c r="J14" s="5"/>
    </row>
    <row r="15" ht="24" customHeight="1" spans="1:10">
      <c r="A15" s="30"/>
      <c r="B15" s="32"/>
      <c r="C15" s="32" t="s">
        <v>94</v>
      </c>
      <c r="D15" s="32" t="s">
        <v>272</v>
      </c>
      <c r="E15" s="33" t="s">
        <v>273</v>
      </c>
      <c r="F15" s="5" t="s">
        <v>274</v>
      </c>
      <c r="G15" s="34"/>
      <c r="H15" s="5">
        <v>5</v>
      </c>
      <c r="I15" s="5">
        <v>5</v>
      </c>
      <c r="J15" s="5"/>
    </row>
    <row r="16" ht="24" customHeight="1" spans="1:10">
      <c r="A16" s="30"/>
      <c r="B16" s="32"/>
      <c r="C16" s="32" t="s">
        <v>97</v>
      </c>
      <c r="D16" s="32" t="s">
        <v>275</v>
      </c>
      <c r="E16" s="33" t="s">
        <v>276</v>
      </c>
      <c r="F16" s="56" t="s">
        <v>277</v>
      </c>
      <c r="G16" s="13"/>
      <c r="H16" s="5">
        <v>5</v>
      </c>
      <c r="I16" s="5">
        <v>5</v>
      </c>
      <c r="J16" s="13"/>
    </row>
    <row r="17" ht="24" customHeight="1" spans="1:10">
      <c r="A17" s="30"/>
      <c r="B17" s="32" t="s">
        <v>101</v>
      </c>
      <c r="C17" s="32" t="s">
        <v>102</v>
      </c>
      <c r="D17" s="32" t="s">
        <v>278</v>
      </c>
      <c r="E17" s="5" t="s">
        <v>279</v>
      </c>
      <c r="F17" s="5" t="s">
        <v>279</v>
      </c>
      <c r="G17" s="34"/>
      <c r="H17" s="5">
        <v>15</v>
      </c>
      <c r="I17" s="5">
        <v>15</v>
      </c>
      <c r="J17" s="5"/>
    </row>
    <row r="18" ht="24" customHeight="1" spans="1:10">
      <c r="A18" s="30"/>
      <c r="B18" s="32"/>
      <c r="C18" s="32" t="s">
        <v>107</v>
      </c>
      <c r="D18" s="32"/>
      <c r="E18" s="33"/>
      <c r="F18" s="5"/>
      <c r="G18" s="34"/>
      <c r="H18" s="5"/>
      <c r="I18" s="5"/>
      <c r="J18" s="5"/>
    </row>
    <row r="19" ht="24" customHeight="1" spans="1:10">
      <c r="A19" s="30"/>
      <c r="B19" s="32"/>
      <c r="C19" s="32" t="s">
        <v>108</v>
      </c>
      <c r="D19" s="32"/>
      <c r="E19" s="33"/>
      <c r="F19" s="5"/>
      <c r="G19" s="34"/>
      <c r="H19" s="5"/>
      <c r="I19" s="5"/>
      <c r="J19" s="5"/>
    </row>
    <row r="20" ht="24" customHeight="1" spans="1:10">
      <c r="A20" s="30"/>
      <c r="B20" s="32"/>
      <c r="C20" s="32" t="s">
        <v>109</v>
      </c>
      <c r="D20" s="32" t="s">
        <v>280</v>
      </c>
      <c r="E20" s="33" t="s">
        <v>281</v>
      </c>
      <c r="F20" s="5" t="s">
        <v>282</v>
      </c>
      <c r="G20" s="34"/>
      <c r="H20" s="5">
        <v>15</v>
      </c>
      <c r="I20" s="5">
        <v>15</v>
      </c>
      <c r="J20" s="5"/>
    </row>
    <row r="21" ht="24" customHeight="1" spans="1:10">
      <c r="A21" s="30"/>
      <c r="B21" s="32" t="s">
        <v>112</v>
      </c>
      <c r="C21" s="32" t="s">
        <v>113</v>
      </c>
      <c r="D21" s="32" t="s">
        <v>283</v>
      </c>
      <c r="E21" s="33" t="s">
        <v>115</v>
      </c>
      <c r="F21" s="33" t="s">
        <v>115</v>
      </c>
      <c r="G21" s="34"/>
      <c r="H21" s="5">
        <v>10</v>
      </c>
      <c r="I21" s="5">
        <v>10</v>
      </c>
      <c r="J21" s="5"/>
    </row>
    <row r="22" ht="45" customHeight="1" spans="1:10">
      <c r="A22" s="37" t="s">
        <v>119</v>
      </c>
      <c r="B22" s="37"/>
      <c r="C22" s="37"/>
      <c r="D22" s="37"/>
      <c r="E22" s="37"/>
      <c r="F22" s="37"/>
      <c r="G22" s="37"/>
      <c r="H22" s="37">
        <f>SUM(H13:H21)+H5</f>
        <v>100</v>
      </c>
      <c r="I22" s="37">
        <f>SUM(I13:I21)+I5</f>
        <v>100</v>
      </c>
      <c r="J22" s="37"/>
    </row>
    <row r="23" ht="51" customHeight="1" spans="1:10">
      <c r="A23" s="38" t="s">
        <v>120</v>
      </c>
      <c r="B23" s="47" t="s">
        <v>267</v>
      </c>
      <c r="C23" s="48"/>
      <c r="D23" s="48"/>
      <c r="E23" s="48"/>
      <c r="F23" s="48"/>
      <c r="G23" s="48"/>
      <c r="H23" s="48"/>
      <c r="I23" s="48"/>
      <c r="J23" s="6"/>
    </row>
    <row r="24" ht="71" customHeight="1" spans="1:10">
      <c r="A24" s="38" t="s">
        <v>121</v>
      </c>
      <c r="B24" s="7"/>
      <c r="C24" s="7"/>
      <c r="D24" s="7"/>
      <c r="E24" s="7"/>
      <c r="F24" s="7"/>
      <c r="G24" s="7"/>
      <c r="H24" s="7"/>
      <c r="I24" s="7"/>
      <c r="J24" s="7"/>
    </row>
    <row r="25" ht="173" customHeight="1" spans="1:10">
      <c r="A25" s="41" t="s">
        <v>122</v>
      </c>
      <c r="B25" s="41"/>
      <c r="C25" s="41"/>
      <c r="D25" s="41"/>
      <c r="E25" s="41"/>
      <c r="F25" s="41"/>
      <c r="G25" s="41"/>
      <c r="H25" s="41"/>
      <c r="I25" s="41"/>
      <c r="J25" s="41"/>
    </row>
  </sheetData>
  <mergeCells count="24">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2:G22"/>
    <mergeCell ref="B23:J23"/>
    <mergeCell ref="B24:J24"/>
    <mergeCell ref="A25:J25"/>
    <mergeCell ref="A3:A9"/>
    <mergeCell ref="A10:A11"/>
    <mergeCell ref="A12:A21"/>
    <mergeCell ref="B13:B16"/>
    <mergeCell ref="B17:B20"/>
  </mergeCells>
  <conditionalFormatting sqref="H22">
    <cfRule type="cellIs" dxfId="0" priority="1" operator="notEqual">
      <formula>100</formula>
    </cfRule>
  </conditionalFormatting>
  <pageMargins left="0.275" right="0.196527777777778" top="0.432638888888889" bottom="0.275" header="0.235416666666667" footer="0.196527777777778"/>
  <pageSetup paperSize="9" scale="83"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19</vt:i4>
      </vt:variant>
    </vt:vector>
  </HeadingPairs>
  <TitlesOfParts>
    <vt:vector size="19" baseType="lpstr">
      <vt:lpstr>项目</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Daisy</cp:lastModifiedBy>
  <cp:revision>1</cp:revision>
  <dcterms:created xsi:type="dcterms:W3CDTF">2020-12-04T01:16:00Z</dcterms:created>
  <dcterms:modified xsi:type="dcterms:W3CDTF">2021-07-28T02:54:47Z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892E0F048C2C4EA895B64DBCF83781E2</vt:lpwstr>
  </property>
</Properties>
</file>